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el.brando\Desktop\"/>
    </mc:Choice>
  </mc:AlternateContent>
  <bookViews>
    <workbookView xWindow="0" yWindow="0" windowWidth="28800" windowHeight="12435"/>
  </bookViews>
  <sheets>
    <sheet name="Pageca521" sheetId="60" r:id="rId1"/>
    <sheet name="Pageca522" sheetId="59" r:id="rId2"/>
    <sheet name="Pageca523" sheetId="58" r:id="rId3"/>
    <sheet name="pageca523b" sheetId="57" r:id="rId4"/>
    <sheet name="pageca523c" sheetId="56" r:id="rId5"/>
    <sheet name="pageca523d" sheetId="55" r:id="rId6"/>
    <sheet name="pageca523e" sheetId="54" r:id="rId7"/>
    <sheet name="pageca524" sheetId="53" r:id="rId8"/>
    <sheet name="pageca525a" sheetId="52" r:id="rId9"/>
    <sheet name="pageca525b" sheetId="51" r:id="rId10"/>
    <sheet name="pageca526" sheetId="50" r:id="rId11"/>
    <sheet name="pageca527" sheetId="49" r:id="rId12"/>
    <sheet name="pageca528" sheetId="48" r:id="rId13"/>
    <sheet name="pageca529" sheetId="47" r:id="rId14"/>
    <sheet name="pageca5210" sheetId="46" r:id="rId15"/>
    <sheet name="pageca5210a" sheetId="45" r:id="rId16"/>
    <sheet name="pageca5211" sheetId="44" r:id="rId17"/>
    <sheet name="pageca5212" sheetId="43" r:id="rId18"/>
    <sheet name="pageca5212a" sheetId="42" r:id="rId19"/>
    <sheet name="pageca5213" sheetId="41" r:id="rId20"/>
    <sheet name="pageca5214" sheetId="40" r:id="rId21"/>
    <sheet name="pageca5215" sheetId="39" r:id="rId22"/>
    <sheet name="pageca5215a" sheetId="38" r:id="rId23"/>
    <sheet name="pageca5215b" sheetId="37" r:id="rId24"/>
    <sheet name="pageca5216" sheetId="36" r:id="rId25"/>
    <sheet name="pageca5217" sheetId="35" r:id="rId26"/>
    <sheet name="pageca5218" sheetId="34" r:id="rId27"/>
    <sheet name="pageca5221" sheetId="33" r:id="rId28"/>
    <sheet name="pageca5222" sheetId="32" r:id="rId29"/>
    <sheet name="pageca5223" sheetId="31" r:id="rId30"/>
    <sheet name="pageca5223a" sheetId="30" r:id="rId31"/>
    <sheet name="pageca5224" sheetId="29" r:id="rId32"/>
    <sheet name="pageca5224a" sheetId="28" r:id="rId33"/>
    <sheet name="pageca5225" sheetId="27" r:id="rId34"/>
    <sheet name="pageca5225a" sheetId="26" r:id="rId35"/>
    <sheet name="pageca5226a" sheetId="25" r:id="rId36"/>
    <sheet name="pageca5226b" sheetId="24" r:id="rId37"/>
    <sheet name="pageca5226c" sheetId="23" r:id="rId38"/>
    <sheet name="pageca5226d" sheetId="22" r:id="rId39"/>
    <sheet name="pageca5226e" sheetId="21" r:id="rId40"/>
    <sheet name="pageca5226f" sheetId="20" r:id="rId41"/>
    <sheet name="pageca5226g" sheetId="19" r:id="rId42"/>
    <sheet name="pageca5226h" sheetId="18" r:id="rId43"/>
    <sheet name="pageca5226i" sheetId="17" r:id="rId44"/>
    <sheet name="pageca5226j" sheetId="16" r:id="rId45"/>
    <sheet name="pageca5226k" sheetId="15" r:id="rId46"/>
    <sheet name="pageca5226l" sheetId="14" r:id="rId47"/>
    <sheet name="pageca5226m" sheetId="13" r:id="rId48"/>
    <sheet name="pageca5226n" sheetId="12" r:id="rId49"/>
    <sheet name="pageca5240" sheetId="11" r:id="rId50"/>
    <sheet name="pageca5245" sheetId="10" r:id="rId51"/>
    <sheet name="pageca5246" sheetId="9" r:id="rId52"/>
    <sheet name="pageca5251" sheetId="8" r:id="rId53"/>
    <sheet name="pageca5252" sheetId="7" r:id="rId54"/>
    <sheet name="pageca5253" sheetId="6" r:id="rId55"/>
    <sheet name="pageca5271" sheetId="5" r:id="rId56"/>
    <sheet name="pageca5272" sheetId="4" r:id="rId57"/>
    <sheet name="pageca5274" sheetId="3" r:id="rId58"/>
    <sheet name="Pageca52101" sheetId="2" r:id="rId59"/>
  </sheets>
  <externalReferences>
    <externalReference r:id="rId60"/>
  </externalReferences>
  <definedNames>
    <definedName name="___________________________________________________________sto1">#REF!</definedName>
    <definedName name="___________________________________________________________sto2">#REF!</definedName>
    <definedName name="___________________________________________________________sto3">#REF!</definedName>
    <definedName name="___________________________________________________________val1">#REF!</definedName>
    <definedName name="___________________________________________________________val10">#REF!</definedName>
    <definedName name="___________________________________________________________val1001">#REF!</definedName>
    <definedName name="___________________________________________________________val11">#REF!</definedName>
    <definedName name="___________________________________________________________val12">#REF!</definedName>
    <definedName name="___________________________________________________________val12763">#REF!</definedName>
    <definedName name="___________________________________________________________val13">#REF!</definedName>
    <definedName name="___________________________________________________________val14">#REF!</definedName>
    <definedName name="___________________________________________________________val15">#REF!</definedName>
    <definedName name="___________________________________________________________val2">#REF!</definedName>
    <definedName name="___________________________________________________________val2001">#REF!</definedName>
    <definedName name="___________________________________________________________val22763">#REF!</definedName>
    <definedName name="___________________________________________________________val3">#REF!</definedName>
    <definedName name="___________________________________________________________val3001">#REF!</definedName>
    <definedName name="___________________________________________________________val32763">#REF!</definedName>
    <definedName name="___________________________________________________________val4">#REF!</definedName>
    <definedName name="___________________________________________________________val42763">#REF!</definedName>
    <definedName name="___________________________________________________________val5">#REF!</definedName>
    <definedName name="___________________________________________________________val50">#REF!</definedName>
    <definedName name="___________________________________________________________val52">#REF!</definedName>
    <definedName name="___________________________________________________________val53">#REF!</definedName>
    <definedName name="___________________________________________________________val6">#REF!</definedName>
    <definedName name="___________________________________________________________val7">#REF!</definedName>
    <definedName name="___________________________________________________________val8">#REF!</definedName>
    <definedName name="___________________________________________________________val9">#REF!</definedName>
    <definedName name="___________________________________________________________vil5">#REF!</definedName>
    <definedName name="___________________________________________________________vil6">#REF!</definedName>
    <definedName name="__________________________________________________________sto1">#REF!</definedName>
    <definedName name="__________________________________________________________sto2">#REF!</definedName>
    <definedName name="__________________________________________________________sto3">#REF!</definedName>
    <definedName name="__________________________________________________________val1">#REF!</definedName>
    <definedName name="__________________________________________________________val10">#REF!</definedName>
    <definedName name="__________________________________________________________val1001">#REF!</definedName>
    <definedName name="__________________________________________________________val11">#REF!</definedName>
    <definedName name="__________________________________________________________val12">#REF!</definedName>
    <definedName name="__________________________________________________________val12763">#REF!</definedName>
    <definedName name="__________________________________________________________val13">#REF!</definedName>
    <definedName name="__________________________________________________________val14">#REF!</definedName>
    <definedName name="__________________________________________________________val15">#REF!</definedName>
    <definedName name="__________________________________________________________val2">#REF!</definedName>
    <definedName name="__________________________________________________________val2001">#REF!</definedName>
    <definedName name="__________________________________________________________val22763">#REF!</definedName>
    <definedName name="__________________________________________________________val3">#REF!</definedName>
    <definedName name="__________________________________________________________val3001">#REF!</definedName>
    <definedName name="__________________________________________________________val32763">#REF!</definedName>
    <definedName name="__________________________________________________________val4">#REF!</definedName>
    <definedName name="__________________________________________________________val42763">#REF!</definedName>
    <definedName name="__________________________________________________________val5">#REF!</definedName>
    <definedName name="__________________________________________________________val50">#REF!</definedName>
    <definedName name="__________________________________________________________val52">#REF!</definedName>
    <definedName name="__________________________________________________________val53">#REF!</definedName>
    <definedName name="__________________________________________________________val6">#REF!</definedName>
    <definedName name="__________________________________________________________val7">#REF!</definedName>
    <definedName name="__________________________________________________________val8">#REF!</definedName>
    <definedName name="__________________________________________________________val9">#REF!</definedName>
    <definedName name="__________________________________________________________vil5">#REF!</definedName>
    <definedName name="__________________________________________________________vil6">#REF!</definedName>
    <definedName name="_________________________________________________________sto1">#REF!</definedName>
    <definedName name="_________________________________________________________sto2">#REF!</definedName>
    <definedName name="_________________________________________________________sto3">#REF!</definedName>
    <definedName name="_________________________________________________________val1">#REF!</definedName>
    <definedName name="_________________________________________________________val10">#REF!</definedName>
    <definedName name="_________________________________________________________val1001">#REF!</definedName>
    <definedName name="_________________________________________________________val11">#REF!</definedName>
    <definedName name="_________________________________________________________val12">#REF!</definedName>
    <definedName name="_________________________________________________________val12763">#REF!</definedName>
    <definedName name="_________________________________________________________val13">#REF!</definedName>
    <definedName name="_________________________________________________________val14">#REF!</definedName>
    <definedName name="_________________________________________________________val15">#REF!</definedName>
    <definedName name="_________________________________________________________val2">#REF!</definedName>
    <definedName name="_________________________________________________________val2001">#REF!</definedName>
    <definedName name="_________________________________________________________val22763">#REF!</definedName>
    <definedName name="_________________________________________________________val3">#REF!</definedName>
    <definedName name="_________________________________________________________val3001">#REF!</definedName>
    <definedName name="_________________________________________________________val32763">#REF!</definedName>
    <definedName name="_________________________________________________________val4">#REF!</definedName>
    <definedName name="_________________________________________________________val42763">#REF!</definedName>
    <definedName name="_________________________________________________________val5">#REF!</definedName>
    <definedName name="_________________________________________________________val50">#REF!</definedName>
    <definedName name="_________________________________________________________val52">#REF!</definedName>
    <definedName name="_________________________________________________________val53">#REF!</definedName>
    <definedName name="_________________________________________________________val6">#REF!</definedName>
    <definedName name="_________________________________________________________val7">#REF!</definedName>
    <definedName name="_________________________________________________________val8">#REF!</definedName>
    <definedName name="_________________________________________________________val9">#REF!</definedName>
    <definedName name="_________________________________________________________vil5">#REF!</definedName>
    <definedName name="_________________________________________________________vil6">#REF!</definedName>
    <definedName name="________________________________________________________sto1">#REF!</definedName>
    <definedName name="________________________________________________________sto2">#REF!</definedName>
    <definedName name="________________________________________________________sto3">#REF!</definedName>
    <definedName name="________________________________________________________val1">#REF!</definedName>
    <definedName name="________________________________________________________val10">#REF!</definedName>
    <definedName name="________________________________________________________val1001">#REF!</definedName>
    <definedName name="________________________________________________________val11">#REF!</definedName>
    <definedName name="________________________________________________________val12">#REF!</definedName>
    <definedName name="________________________________________________________val12763">#REF!</definedName>
    <definedName name="________________________________________________________val13">#REF!</definedName>
    <definedName name="________________________________________________________val14">#REF!</definedName>
    <definedName name="________________________________________________________val15">#REF!</definedName>
    <definedName name="________________________________________________________val2">#REF!</definedName>
    <definedName name="________________________________________________________val2001">#REF!</definedName>
    <definedName name="________________________________________________________val22763">#REF!</definedName>
    <definedName name="________________________________________________________val3">#REF!</definedName>
    <definedName name="________________________________________________________val3001">#REF!</definedName>
    <definedName name="________________________________________________________val32763">#REF!</definedName>
    <definedName name="________________________________________________________val4">#REF!</definedName>
    <definedName name="________________________________________________________val42763">#REF!</definedName>
    <definedName name="________________________________________________________val5">#REF!</definedName>
    <definedName name="________________________________________________________val50">#REF!</definedName>
    <definedName name="________________________________________________________val52">#REF!</definedName>
    <definedName name="________________________________________________________val53">#REF!</definedName>
    <definedName name="________________________________________________________val6">#REF!</definedName>
    <definedName name="________________________________________________________val7">#REF!</definedName>
    <definedName name="________________________________________________________val8">#REF!</definedName>
    <definedName name="________________________________________________________val9">#REF!</definedName>
    <definedName name="________________________________________________________vil5">#REF!</definedName>
    <definedName name="________________________________________________________vil6">#REF!</definedName>
    <definedName name="_______________________________________________________sto1">#REF!</definedName>
    <definedName name="_______________________________________________________sto2">#REF!</definedName>
    <definedName name="_______________________________________________________sto3">#REF!</definedName>
    <definedName name="_______________________________________________________val1">#REF!</definedName>
    <definedName name="_______________________________________________________val10">#REF!</definedName>
    <definedName name="_______________________________________________________val1001">#REF!</definedName>
    <definedName name="_______________________________________________________val11">#REF!</definedName>
    <definedName name="_______________________________________________________val12">#REF!</definedName>
    <definedName name="_______________________________________________________val12763">#REF!</definedName>
    <definedName name="_______________________________________________________val13">#REF!</definedName>
    <definedName name="_______________________________________________________val14">#REF!</definedName>
    <definedName name="_______________________________________________________val15">#REF!</definedName>
    <definedName name="_______________________________________________________val2">#REF!</definedName>
    <definedName name="_______________________________________________________val2001">#REF!</definedName>
    <definedName name="_______________________________________________________val22763">#REF!</definedName>
    <definedName name="_______________________________________________________val3">#REF!</definedName>
    <definedName name="_______________________________________________________val3001">#REF!</definedName>
    <definedName name="_______________________________________________________val32763">#REF!</definedName>
    <definedName name="_______________________________________________________val4">#REF!</definedName>
    <definedName name="_______________________________________________________val42763">#REF!</definedName>
    <definedName name="_______________________________________________________val5">#REF!</definedName>
    <definedName name="_______________________________________________________val50">#REF!</definedName>
    <definedName name="_______________________________________________________val52">#REF!</definedName>
    <definedName name="_______________________________________________________val53">#REF!</definedName>
    <definedName name="_______________________________________________________val6">#REF!</definedName>
    <definedName name="_______________________________________________________val7">#REF!</definedName>
    <definedName name="_______________________________________________________val8">#REF!</definedName>
    <definedName name="_______________________________________________________val9">#REF!</definedName>
    <definedName name="_______________________________________________________vil5">#REF!</definedName>
    <definedName name="_______________________________________________________vil6">#REF!</definedName>
    <definedName name="______________________________________________________sto1">#REF!</definedName>
    <definedName name="______________________________________________________sto2">#REF!</definedName>
    <definedName name="______________________________________________________sto3">#REF!</definedName>
    <definedName name="______________________________________________________val1">#REF!</definedName>
    <definedName name="______________________________________________________val10">#REF!</definedName>
    <definedName name="______________________________________________________val1001">#REF!</definedName>
    <definedName name="______________________________________________________val11">#REF!</definedName>
    <definedName name="______________________________________________________val12">#REF!</definedName>
    <definedName name="______________________________________________________val12763">#REF!</definedName>
    <definedName name="______________________________________________________val13">#REF!</definedName>
    <definedName name="______________________________________________________val14">#REF!</definedName>
    <definedName name="______________________________________________________val15">#REF!</definedName>
    <definedName name="______________________________________________________val2">#REF!</definedName>
    <definedName name="______________________________________________________val2001">#REF!</definedName>
    <definedName name="______________________________________________________val22763">#REF!</definedName>
    <definedName name="______________________________________________________val3">#REF!</definedName>
    <definedName name="______________________________________________________val3001">#REF!</definedName>
    <definedName name="______________________________________________________val32763">#REF!</definedName>
    <definedName name="______________________________________________________val4">#REF!</definedName>
    <definedName name="______________________________________________________val42763">#REF!</definedName>
    <definedName name="______________________________________________________val5">#REF!</definedName>
    <definedName name="______________________________________________________val50">#REF!</definedName>
    <definedName name="______________________________________________________val52">#REF!</definedName>
    <definedName name="______________________________________________________val53">#REF!</definedName>
    <definedName name="______________________________________________________val6">#REF!</definedName>
    <definedName name="______________________________________________________val7">#REF!</definedName>
    <definedName name="______________________________________________________val8">#REF!</definedName>
    <definedName name="______________________________________________________val9">#REF!</definedName>
    <definedName name="______________________________________________________vil5">#REF!</definedName>
    <definedName name="______________________________________________________vil6">#REF!</definedName>
    <definedName name="_____________________________________________________sto1">#REF!</definedName>
    <definedName name="_____________________________________________________sto2">#REF!</definedName>
    <definedName name="_____________________________________________________sto3">#REF!</definedName>
    <definedName name="_____________________________________________________val1">#REF!</definedName>
    <definedName name="_____________________________________________________val10">#REF!</definedName>
    <definedName name="_____________________________________________________val1001">#REF!</definedName>
    <definedName name="_____________________________________________________val11">#REF!</definedName>
    <definedName name="_____________________________________________________val12">#REF!</definedName>
    <definedName name="_____________________________________________________val12763">#REF!</definedName>
    <definedName name="_____________________________________________________val13">#REF!</definedName>
    <definedName name="_____________________________________________________val14">#REF!</definedName>
    <definedName name="_____________________________________________________val15">#REF!</definedName>
    <definedName name="_____________________________________________________val2">#REF!</definedName>
    <definedName name="_____________________________________________________val2001">#REF!</definedName>
    <definedName name="_____________________________________________________val22763">#REF!</definedName>
    <definedName name="_____________________________________________________val3">#REF!</definedName>
    <definedName name="_____________________________________________________val3001">#REF!</definedName>
    <definedName name="_____________________________________________________val32763">#REF!</definedName>
    <definedName name="_____________________________________________________val4">#REF!</definedName>
    <definedName name="_____________________________________________________val42763">#REF!</definedName>
    <definedName name="_____________________________________________________val5">#REF!</definedName>
    <definedName name="_____________________________________________________val50">#REF!</definedName>
    <definedName name="_____________________________________________________val52">#REF!</definedName>
    <definedName name="_____________________________________________________val53">#REF!</definedName>
    <definedName name="_____________________________________________________val6">#REF!</definedName>
    <definedName name="_____________________________________________________val7">#REF!</definedName>
    <definedName name="_____________________________________________________val8">#REF!</definedName>
    <definedName name="_____________________________________________________val9">#REF!</definedName>
    <definedName name="_____________________________________________________vil5">#REF!</definedName>
    <definedName name="_____________________________________________________vil6">#REF!</definedName>
    <definedName name="____________________________________________________sto1">#REF!</definedName>
    <definedName name="____________________________________________________sto2">#REF!</definedName>
    <definedName name="____________________________________________________sto3">#REF!</definedName>
    <definedName name="____________________________________________________val1">#REF!</definedName>
    <definedName name="____________________________________________________val10">#REF!</definedName>
    <definedName name="____________________________________________________val1001">#REF!</definedName>
    <definedName name="____________________________________________________val11">#REF!</definedName>
    <definedName name="____________________________________________________val12">#REF!</definedName>
    <definedName name="____________________________________________________val12763">#REF!</definedName>
    <definedName name="____________________________________________________val13">#REF!</definedName>
    <definedName name="____________________________________________________val14">#REF!</definedName>
    <definedName name="____________________________________________________val15">#REF!</definedName>
    <definedName name="____________________________________________________val2">#REF!</definedName>
    <definedName name="____________________________________________________val2001">#REF!</definedName>
    <definedName name="____________________________________________________val22763">#REF!</definedName>
    <definedName name="____________________________________________________val3">#REF!</definedName>
    <definedName name="____________________________________________________val3001">#REF!</definedName>
    <definedName name="____________________________________________________val32763">#REF!</definedName>
    <definedName name="____________________________________________________val4">#REF!</definedName>
    <definedName name="____________________________________________________val42763">#REF!</definedName>
    <definedName name="____________________________________________________val5">#REF!</definedName>
    <definedName name="____________________________________________________val50">#REF!</definedName>
    <definedName name="____________________________________________________val52">#REF!</definedName>
    <definedName name="____________________________________________________val53">#REF!</definedName>
    <definedName name="____________________________________________________val6">#REF!</definedName>
    <definedName name="____________________________________________________val7">#REF!</definedName>
    <definedName name="____________________________________________________val8">#REF!</definedName>
    <definedName name="____________________________________________________val9">#REF!</definedName>
    <definedName name="____________________________________________________vil5">#REF!</definedName>
    <definedName name="____________________________________________________vil6">#REF!</definedName>
    <definedName name="___________________________________________________sto1">#REF!</definedName>
    <definedName name="___________________________________________________sto2">#REF!</definedName>
    <definedName name="___________________________________________________sto3">#REF!</definedName>
    <definedName name="___________________________________________________val1">#REF!</definedName>
    <definedName name="___________________________________________________val10">#REF!</definedName>
    <definedName name="___________________________________________________val1001">#REF!</definedName>
    <definedName name="___________________________________________________val11">#REF!</definedName>
    <definedName name="___________________________________________________val12">#REF!</definedName>
    <definedName name="___________________________________________________val12763">#REF!</definedName>
    <definedName name="___________________________________________________val13">#REF!</definedName>
    <definedName name="___________________________________________________val14">#REF!</definedName>
    <definedName name="___________________________________________________val15">#REF!</definedName>
    <definedName name="___________________________________________________val2">#REF!</definedName>
    <definedName name="___________________________________________________val2001">#REF!</definedName>
    <definedName name="___________________________________________________val22763">#REF!</definedName>
    <definedName name="___________________________________________________val3">#REF!</definedName>
    <definedName name="___________________________________________________val3001">#REF!</definedName>
    <definedName name="___________________________________________________val32763">#REF!</definedName>
    <definedName name="___________________________________________________val4">#REF!</definedName>
    <definedName name="___________________________________________________val42763">#REF!</definedName>
    <definedName name="___________________________________________________val5">#REF!</definedName>
    <definedName name="___________________________________________________val50">#REF!</definedName>
    <definedName name="___________________________________________________val52">#REF!</definedName>
    <definedName name="___________________________________________________val53">#REF!</definedName>
    <definedName name="___________________________________________________val6">#REF!</definedName>
    <definedName name="___________________________________________________val7">#REF!</definedName>
    <definedName name="___________________________________________________val8">#REF!</definedName>
    <definedName name="___________________________________________________val9">#REF!</definedName>
    <definedName name="___________________________________________________vil5">#REF!</definedName>
    <definedName name="___________________________________________________vil6">#REF!</definedName>
    <definedName name="__________________________________________________sto1">#REF!</definedName>
    <definedName name="__________________________________________________sto2">#REF!</definedName>
    <definedName name="__________________________________________________sto3">#REF!</definedName>
    <definedName name="__________________________________________________val1">#REF!</definedName>
    <definedName name="__________________________________________________val10">#REF!</definedName>
    <definedName name="__________________________________________________val1001">#REF!</definedName>
    <definedName name="__________________________________________________val11">#REF!</definedName>
    <definedName name="__________________________________________________val12">#REF!</definedName>
    <definedName name="__________________________________________________val12763">#REF!</definedName>
    <definedName name="__________________________________________________val13">#REF!</definedName>
    <definedName name="__________________________________________________val14">#REF!</definedName>
    <definedName name="__________________________________________________val15">#REF!</definedName>
    <definedName name="__________________________________________________val2">#REF!</definedName>
    <definedName name="__________________________________________________val2001">#REF!</definedName>
    <definedName name="__________________________________________________val22763">#REF!</definedName>
    <definedName name="__________________________________________________val3">#REF!</definedName>
    <definedName name="__________________________________________________val3001">#REF!</definedName>
    <definedName name="__________________________________________________val32763">#REF!</definedName>
    <definedName name="__________________________________________________val4">#REF!</definedName>
    <definedName name="__________________________________________________val42763">#REF!</definedName>
    <definedName name="__________________________________________________val5">#REF!</definedName>
    <definedName name="__________________________________________________val50">#REF!</definedName>
    <definedName name="__________________________________________________val52">#REF!</definedName>
    <definedName name="__________________________________________________val53">#REF!</definedName>
    <definedName name="__________________________________________________val6">#REF!</definedName>
    <definedName name="__________________________________________________val7">#REF!</definedName>
    <definedName name="__________________________________________________val8">#REF!</definedName>
    <definedName name="__________________________________________________val9">#REF!</definedName>
    <definedName name="__________________________________________________vil5">#REF!</definedName>
    <definedName name="__________________________________________________vil6">#REF!</definedName>
    <definedName name="_________________________________________________sto1">#REF!</definedName>
    <definedName name="_________________________________________________sto2">#REF!</definedName>
    <definedName name="_________________________________________________sto3">#REF!</definedName>
    <definedName name="_________________________________________________val1">#REF!</definedName>
    <definedName name="_________________________________________________val10">#REF!</definedName>
    <definedName name="_________________________________________________val1001">#REF!</definedName>
    <definedName name="_________________________________________________val11">#REF!</definedName>
    <definedName name="_________________________________________________val12">#REF!</definedName>
    <definedName name="_________________________________________________val12763">#REF!</definedName>
    <definedName name="_________________________________________________val13">#REF!</definedName>
    <definedName name="_________________________________________________val14">#REF!</definedName>
    <definedName name="_________________________________________________val15">#REF!</definedName>
    <definedName name="_________________________________________________val2">#REF!</definedName>
    <definedName name="_________________________________________________val2001">#REF!</definedName>
    <definedName name="_________________________________________________val22763">#REF!</definedName>
    <definedName name="_________________________________________________val3">#REF!</definedName>
    <definedName name="_________________________________________________val3001">#REF!</definedName>
    <definedName name="_________________________________________________val32763">#REF!</definedName>
    <definedName name="_________________________________________________val4">#REF!</definedName>
    <definedName name="_________________________________________________val42763">#REF!</definedName>
    <definedName name="_________________________________________________val5">#REF!</definedName>
    <definedName name="_________________________________________________val50">#REF!</definedName>
    <definedName name="_________________________________________________val52">#REF!</definedName>
    <definedName name="_________________________________________________val53">#REF!</definedName>
    <definedName name="_________________________________________________val6">#REF!</definedName>
    <definedName name="_________________________________________________val7">#REF!</definedName>
    <definedName name="_________________________________________________val8">#REF!</definedName>
    <definedName name="_________________________________________________val9">#REF!</definedName>
    <definedName name="_________________________________________________vil5">#REF!</definedName>
    <definedName name="_________________________________________________vil6">#REF!</definedName>
    <definedName name="________________________________________________sto1">#REF!</definedName>
    <definedName name="________________________________________________sto2">#REF!</definedName>
    <definedName name="________________________________________________sto3">#REF!</definedName>
    <definedName name="________________________________________________val1">#REF!</definedName>
    <definedName name="________________________________________________val10">#REF!</definedName>
    <definedName name="________________________________________________val1001">#REF!</definedName>
    <definedName name="________________________________________________val11">#REF!</definedName>
    <definedName name="________________________________________________val12">#REF!</definedName>
    <definedName name="________________________________________________val12763">#REF!</definedName>
    <definedName name="________________________________________________val13">#REF!</definedName>
    <definedName name="________________________________________________val14">#REF!</definedName>
    <definedName name="________________________________________________val15">#REF!</definedName>
    <definedName name="________________________________________________val2">#REF!</definedName>
    <definedName name="________________________________________________val2001">#REF!</definedName>
    <definedName name="________________________________________________val22763">#REF!</definedName>
    <definedName name="________________________________________________val3">#REF!</definedName>
    <definedName name="________________________________________________val3001">#REF!</definedName>
    <definedName name="________________________________________________val32763">#REF!</definedName>
    <definedName name="________________________________________________val4">#REF!</definedName>
    <definedName name="________________________________________________val42763">#REF!</definedName>
    <definedName name="________________________________________________val5">#REF!</definedName>
    <definedName name="________________________________________________val50">#REF!</definedName>
    <definedName name="________________________________________________val52">#REF!</definedName>
    <definedName name="________________________________________________val53">#REF!</definedName>
    <definedName name="________________________________________________val6">#REF!</definedName>
    <definedName name="________________________________________________val7">#REF!</definedName>
    <definedName name="________________________________________________val8">#REF!</definedName>
    <definedName name="________________________________________________val9">#REF!</definedName>
    <definedName name="________________________________________________vil5">#REF!</definedName>
    <definedName name="________________________________________________vil6">#REF!</definedName>
    <definedName name="_______________________________________________sto1">#REF!</definedName>
    <definedName name="_______________________________________________sto2">#REF!</definedName>
    <definedName name="_______________________________________________sto3">#REF!</definedName>
    <definedName name="_______________________________________________val1">#REF!</definedName>
    <definedName name="_______________________________________________val10">#REF!</definedName>
    <definedName name="_______________________________________________val1001">#REF!</definedName>
    <definedName name="_______________________________________________val11">#REF!</definedName>
    <definedName name="_______________________________________________val12">#REF!</definedName>
    <definedName name="_______________________________________________val12763">#REF!</definedName>
    <definedName name="_______________________________________________val13">#REF!</definedName>
    <definedName name="_______________________________________________val14">#REF!</definedName>
    <definedName name="_______________________________________________val15">#REF!</definedName>
    <definedName name="_______________________________________________val2">#REF!</definedName>
    <definedName name="_______________________________________________val2001">#REF!</definedName>
    <definedName name="_______________________________________________val22763">#REF!</definedName>
    <definedName name="_______________________________________________val3">#REF!</definedName>
    <definedName name="_______________________________________________val3001">#REF!</definedName>
    <definedName name="_______________________________________________val32763">#REF!</definedName>
    <definedName name="_______________________________________________val4">#REF!</definedName>
    <definedName name="_______________________________________________val42763">#REF!</definedName>
    <definedName name="_______________________________________________val5">#REF!</definedName>
    <definedName name="_______________________________________________val50">#REF!</definedName>
    <definedName name="_______________________________________________val52">#REF!</definedName>
    <definedName name="_______________________________________________val53">#REF!</definedName>
    <definedName name="_______________________________________________val6">#REF!</definedName>
    <definedName name="_______________________________________________val7">#REF!</definedName>
    <definedName name="_______________________________________________val8">#REF!</definedName>
    <definedName name="_______________________________________________val9">#REF!</definedName>
    <definedName name="_______________________________________________vil5">#REF!</definedName>
    <definedName name="_______________________________________________vil6">#REF!</definedName>
    <definedName name="______________________________________________sto1">#REF!</definedName>
    <definedName name="______________________________________________sto2">#REF!</definedName>
    <definedName name="______________________________________________sto3">#REF!</definedName>
    <definedName name="______________________________________________val1">#REF!</definedName>
    <definedName name="______________________________________________val10">#REF!</definedName>
    <definedName name="______________________________________________val1001">#REF!</definedName>
    <definedName name="______________________________________________val11">#REF!</definedName>
    <definedName name="______________________________________________val12">#REF!</definedName>
    <definedName name="______________________________________________val12763">#REF!</definedName>
    <definedName name="______________________________________________val13">#REF!</definedName>
    <definedName name="______________________________________________val14">#REF!</definedName>
    <definedName name="______________________________________________val15">#REF!</definedName>
    <definedName name="______________________________________________val2">#REF!</definedName>
    <definedName name="______________________________________________val2001">#REF!</definedName>
    <definedName name="______________________________________________val22763">#REF!</definedName>
    <definedName name="______________________________________________val3">#REF!</definedName>
    <definedName name="______________________________________________val3001">#REF!</definedName>
    <definedName name="______________________________________________val32763">#REF!</definedName>
    <definedName name="______________________________________________val4">#REF!</definedName>
    <definedName name="______________________________________________val42763">#REF!</definedName>
    <definedName name="______________________________________________val5">#REF!</definedName>
    <definedName name="______________________________________________val50">#REF!</definedName>
    <definedName name="______________________________________________val52">#REF!</definedName>
    <definedName name="______________________________________________val53">#REF!</definedName>
    <definedName name="______________________________________________val6">#REF!</definedName>
    <definedName name="______________________________________________val7">#REF!</definedName>
    <definedName name="______________________________________________val8">#REF!</definedName>
    <definedName name="______________________________________________val9">#REF!</definedName>
    <definedName name="______________________________________________vil5">#REF!</definedName>
    <definedName name="______________________________________________vil6">#REF!</definedName>
    <definedName name="_____________________________________________sto1">#REF!</definedName>
    <definedName name="_____________________________________________sto2">#REF!</definedName>
    <definedName name="_____________________________________________sto3">#REF!</definedName>
    <definedName name="_____________________________________________val1">#REF!</definedName>
    <definedName name="_____________________________________________val10">#REF!</definedName>
    <definedName name="_____________________________________________val1001">#REF!</definedName>
    <definedName name="_____________________________________________val11">#REF!</definedName>
    <definedName name="_____________________________________________val12">#REF!</definedName>
    <definedName name="_____________________________________________val12763">#REF!</definedName>
    <definedName name="_____________________________________________val13">#REF!</definedName>
    <definedName name="_____________________________________________val14">#REF!</definedName>
    <definedName name="_____________________________________________val15">#REF!</definedName>
    <definedName name="_____________________________________________val2">#REF!</definedName>
    <definedName name="_____________________________________________val2001">#REF!</definedName>
    <definedName name="_____________________________________________val22763">#REF!</definedName>
    <definedName name="_____________________________________________val3">#REF!</definedName>
    <definedName name="_____________________________________________val3001">#REF!</definedName>
    <definedName name="_____________________________________________val32763">#REF!</definedName>
    <definedName name="_____________________________________________val4">#REF!</definedName>
    <definedName name="_____________________________________________val42763">#REF!</definedName>
    <definedName name="_____________________________________________val5">#REF!</definedName>
    <definedName name="_____________________________________________val50">#REF!</definedName>
    <definedName name="_____________________________________________val52">#REF!</definedName>
    <definedName name="_____________________________________________val53">#REF!</definedName>
    <definedName name="_____________________________________________val6">#REF!</definedName>
    <definedName name="_____________________________________________val7">#REF!</definedName>
    <definedName name="_____________________________________________val8">#REF!</definedName>
    <definedName name="_____________________________________________val9">#REF!</definedName>
    <definedName name="_____________________________________________vil5">#REF!</definedName>
    <definedName name="_____________________________________________vil6">#REF!</definedName>
    <definedName name="____________________________________________sto1">#REF!</definedName>
    <definedName name="____________________________________________sto2">#REF!</definedName>
    <definedName name="____________________________________________sto3">#REF!</definedName>
    <definedName name="____________________________________________val1">#REF!</definedName>
    <definedName name="____________________________________________val10">#REF!</definedName>
    <definedName name="____________________________________________val1001">#REF!</definedName>
    <definedName name="____________________________________________val11">#REF!</definedName>
    <definedName name="____________________________________________val12">#REF!</definedName>
    <definedName name="____________________________________________val12763">#REF!</definedName>
    <definedName name="____________________________________________val13">#REF!</definedName>
    <definedName name="____________________________________________val14">#REF!</definedName>
    <definedName name="____________________________________________val15">#REF!</definedName>
    <definedName name="____________________________________________val2">#REF!</definedName>
    <definedName name="____________________________________________val2001">#REF!</definedName>
    <definedName name="____________________________________________val22763">#REF!</definedName>
    <definedName name="____________________________________________val3">#REF!</definedName>
    <definedName name="____________________________________________val3001">#REF!</definedName>
    <definedName name="____________________________________________val32763">#REF!</definedName>
    <definedName name="____________________________________________val4">#REF!</definedName>
    <definedName name="____________________________________________val42763">#REF!</definedName>
    <definedName name="____________________________________________val5">#REF!</definedName>
    <definedName name="____________________________________________val50">#REF!</definedName>
    <definedName name="____________________________________________val52">#REF!</definedName>
    <definedName name="____________________________________________val53">#REF!</definedName>
    <definedName name="____________________________________________val6">#REF!</definedName>
    <definedName name="____________________________________________val7">#REF!</definedName>
    <definedName name="____________________________________________val8">#REF!</definedName>
    <definedName name="____________________________________________val9">#REF!</definedName>
    <definedName name="____________________________________________vil5">#REF!</definedName>
    <definedName name="____________________________________________vil6">#REF!</definedName>
    <definedName name="___________________________________________sto1">#REF!</definedName>
    <definedName name="___________________________________________sto2">#REF!</definedName>
    <definedName name="___________________________________________sto3">#REF!</definedName>
    <definedName name="___________________________________________val1">#REF!</definedName>
    <definedName name="___________________________________________val10">#REF!</definedName>
    <definedName name="___________________________________________val1001">#REF!</definedName>
    <definedName name="___________________________________________val11">#REF!</definedName>
    <definedName name="___________________________________________val12">#REF!</definedName>
    <definedName name="___________________________________________val12763">#REF!</definedName>
    <definedName name="___________________________________________val13">#REF!</definedName>
    <definedName name="___________________________________________val14">#REF!</definedName>
    <definedName name="___________________________________________val15">#REF!</definedName>
    <definedName name="___________________________________________val2">#REF!</definedName>
    <definedName name="___________________________________________val2001">#REF!</definedName>
    <definedName name="___________________________________________val22763">#REF!</definedName>
    <definedName name="___________________________________________val3">#REF!</definedName>
    <definedName name="___________________________________________val3001">#REF!</definedName>
    <definedName name="___________________________________________val32763">#REF!</definedName>
    <definedName name="___________________________________________val4">#REF!</definedName>
    <definedName name="___________________________________________val42763">#REF!</definedName>
    <definedName name="___________________________________________val5">#REF!</definedName>
    <definedName name="___________________________________________val50">#REF!</definedName>
    <definedName name="___________________________________________val52">#REF!</definedName>
    <definedName name="___________________________________________val53">#REF!</definedName>
    <definedName name="___________________________________________val6">#REF!</definedName>
    <definedName name="___________________________________________val7">#REF!</definedName>
    <definedName name="___________________________________________val8">#REF!</definedName>
    <definedName name="___________________________________________val9">#REF!</definedName>
    <definedName name="___________________________________________vil5">#REF!</definedName>
    <definedName name="___________________________________________vil6">#REF!</definedName>
    <definedName name="__________________________________________sto1">#REF!</definedName>
    <definedName name="__________________________________________sto2">#REF!</definedName>
    <definedName name="__________________________________________sto3">#REF!</definedName>
    <definedName name="__________________________________________val1">#REF!</definedName>
    <definedName name="__________________________________________val10">#REF!</definedName>
    <definedName name="__________________________________________val1001">#REF!</definedName>
    <definedName name="__________________________________________val11">#REF!</definedName>
    <definedName name="__________________________________________val12">#REF!</definedName>
    <definedName name="__________________________________________val12763">#REF!</definedName>
    <definedName name="__________________________________________val13">#REF!</definedName>
    <definedName name="__________________________________________val14">#REF!</definedName>
    <definedName name="__________________________________________val15">#REF!</definedName>
    <definedName name="__________________________________________val2">#REF!</definedName>
    <definedName name="__________________________________________val2001">#REF!</definedName>
    <definedName name="__________________________________________val22763">#REF!</definedName>
    <definedName name="__________________________________________val3">#REF!</definedName>
    <definedName name="__________________________________________val3001">#REF!</definedName>
    <definedName name="__________________________________________val32763">#REF!</definedName>
    <definedName name="__________________________________________val4">#REF!</definedName>
    <definedName name="__________________________________________val42763">#REF!</definedName>
    <definedName name="__________________________________________val5">#REF!</definedName>
    <definedName name="__________________________________________val50">#REF!</definedName>
    <definedName name="__________________________________________val52">#REF!</definedName>
    <definedName name="__________________________________________val53">#REF!</definedName>
    <definedName name="__________________________________________val6">#REF!</definedName>
    <definedName name="__________________________________________val7">#REF!</definedName>
    <definedName name="__________________________________________val8">#REF!</definedName>
    <definedName name="__________________________________________val9">#REF!</definedName>
    <definedName name="__________________________________________vil5">#REF!</definedName>
    <definedName name="__________________________________________vil6">#REF!</definedName>
    <definedName name="_________________________________________sto1">#REF!</definedName>
    <definedName name="_________________________________________sto2">#REF!</definedName>
    <definedName name="_________________________________________sto3">#REF!</definedName>
    <definedName name="_________________________________________val1">#REF!</definedName>
    <definedName name="_________________________________________val10">#REF!</definedName>
    <definedName name="_________________________________________val1001">#REF!</definedName>
    <definedName name="_________________________________________val11">#REF!</definedName>
    <definedName name="_________________________________________val12">#REF!</definedName>
    <definedName name="_________________________________________val12763">#REF!</definedName>
    <definedName name="_________________________________________val13">#REF!</definedName>
    <definedName name="_________________________________________val14">#REF!</definedName>
    <definedName name="_________________________________________val15">#REF!</definedName>
    <definedName name="_________________________________________val2">#REF!</definedName>
    <definedName name="_________________________________________val2001">#REF!</definedName>
    <definedName name="_________________________________________val22763">#REF!</definedName>
    <definedName name="_________________________________________val3">#REF!</definedName>
    <definedName name="_________________________________________val3001">#REF!</definedName>
    <definedName name="_________________________________________val32763">#REF!</definedName>
    <definedName name="_________________________________________val4">#REF!</definedName>
    <definedName name="_________________________________________val42763">#REF!</definedName>
    <definedName name="_________________________________________val5">#REF!</definedName>
    <definedName name="_________________________________________val50">#REF!</definedName>
    <definedName name="_________________________________________val52">#REF!</definedName>
    <definedName name="_________________________________________val53">#REF!</definedName>
    <definedName name="_________________________________________val6">#REF!</definedName>
    <definedName name="_________________________________________val7">#REF!</definedName>
    <definedName name="_________________________________________val8">#REF!</definedName>
    <definedName name="_________________________________________val9">#REF!</definedName>
    <definedName name="_________________________________________vil5">#REF!</definedName>
    <definedName name="_________________________________________vil6">#REF!</definedName>
    <definedName name="________________________________________sto1">#REF!</definedName>
    <definedName name="________________________________________sto2">#REF!</definedName>
    <definedName name="________________________________________sto3">#REF!</definedName>
    <definedName name="________________________________________val1">#REF!</definedName>
    <definedName name="________________________________________val10">#REF!</definedName>
    <definedName name="________________________________________val1001">#REF!</definedName>
    <definedName name="________________________________________val11">#REF!</definedName>
    <definedName name="________________________________________val12">#REF!</definedName>
    <definedName name="________________________________________val12763">#REF!</definedName>
    <definedName name="________________________________________val13">#REF!</definedName>
    <definedName name="________________________________________val14">#REF!</definedName>
    <definedName name="________________________________________val15">#REF!</definedName>
    <definedName name="________________________________________val2">#REF!</definedName>
    <definedName name="________________________________________val2001">#REF!</definedName>
    <definedName name="________________________________________val22763">#REF!</definedName>
    <definedName name="________________________________________val3">#REF!</definedName>
    <definedName name="________________________________________val3001">#REF!</definedName>
    <definedName name="________________________________________val32763">#REF!</definedName>
    <definedName name="________________________________________val4">#REF!</definedName>
    <definedName name="________________________________________val42763">#REF!</definedName>
    <definedName name="________________________________________val5">#REF!</definedName>
    <definedName name="________________________________________val50">#REF!</definedName>
    <definedName name="________________________________________val52">#REF!</definedName>
    <definedName name="________________________________________val53">#REF!</definedName>
    <definedName name="________________________________________val6">#REF!</definedName>
    <definedName name="________________________________________val7">#REF!</definedName>
    <definedName name="________________________________________val8">#REF!</definedName>
    <definedName name="________________________________________val9">#REF!</definedName>
    <definedName name="________________________________________vil5">#REF!</definedName>
    <definedName name="________________________________________vil6">#REF!</definedName>
    <definedName name="_______________________________________sto1">#REF!</definedName>
    <definedName name="_______________________________________sto2">#REF!</definedName>
    <definedName name="_______________________________________sto3">#REF!</definedName>
    <definedName name="_______________________________________val1">#REF!</definedName>
    <definedName name="_______________________________________val10">#REF!</definedName>
    <definedName name="_______________________________________val1001">#REF!</definedName>
    <definedName name="_______________________________________val11">#REF!</definedName>
    <definedName name="_______________________________________val12">#REF!</definedName>
    <definedName name="_______________________________________val12763">#REF!</definedName>
    <definedName name="_______________________________________val13">#REF!</definedName>
    <definedName name="_______________________________________val14">#REF!</definedName>
    <definedName name="_______________________________________val15">#REF!</definedName>
    <definedName name="_______________________________________val2">#REF!</definedName>
    <definedName name="_______________________________________val2001">#REF!</definedName>
    <definedName name="_______________________________________val22763">#REF!</definedName>
    <definedName name="_______________________________________val3">#REF!</definedName>
    <definedName name="_______________________________________val3001">#REF!</definedName>
    <definedName name="_______________________________________val32763">#REF!</definedName>
    <definedName name="_______________________________________val4">#REF!</definedName>
    <definedName name="_______________________________________val42763">#REF!</definedName>
    <definedName name="_______________________________________val5">#REF!</definedName>
    <definedName name="_______________________________________val50">#REF!</definedName>
    <definedName name="_______________________________________val52">#REF!</definedName>
    <definedName name="_______________________________________val53">#REF!</definedName>
    <definedName name="_______________________________________val6">#REF!</definedName>
    <definedName name="_______________________________________val7">#REF!</definedName>
    <definedName name="_______________________________________val8">#REF!</definedName>
    <definedName name="_______________________________________val9">#REF!</definedName>
    <definedName name="_______________________________________vil5">#REF!</definedName>
    <definedName name="_______________________________________vil6">#REF!</definedName>
    <definedName name="______________________________________sto1">#REF!</definedName>
    <definedName name="______________________________________sto2">#REF!</definedName>
    <definedName name="______________________________________sto3">#REF!</definedName>
    <definedName name="______________________________________val1">#REF!</definedName>
    <definedName name="______________________________________val10">#REF!</definedName>
    <definedName name="______________________________________val1001">#REF!</definedName>
    <definedName name="______________________________________val11">#REF!</definedName>
    <definedName name="______________________________________val12">#REF!</definedName>
    <definedName name="______________________________________val12763">#REF!</definedName>
    <definedName name="______________________________________val13">#REF!</definedName>
    <definedName name="______________________________________val14">#REF!</definedName>
    <definedName name="______________________________________val15">#REF!</definedName>
    <definedName name="______________________________________val2">#REF!</definedName>
    <definedName name="______________________________________val2001">#REF!</definedName>
    <definedName name="______________________________________val22763">#REF!</definedName>
    <definedName name="______________________________________val3">#REF!</definedName>
    <definedName name="______________________________________val3001">#REF!</definedName>
    <definedName name="______________________________________val32763">#REF!</definedName>
    <definedName name="______________________________________val4">#REF!</definedName>
    <definedName name="______________________________________val42763">#REF!</definedName>
    <definedName name="______________________________________val5">#REF!</definedName>
    <definedName name="______________________________________val50">#REF!</definedName>
    <definedName name="______________________________________val52">#REF!</definedName>
    <definedName name="______________________________________val53">#REF!</definedName>
    <definedName name="______________________________________val6">#REF!</definedName>
    <definedName name="______________________________________val7">#REF!</definedName>
    <definedName name="______________________________________val8">#REF!</definedName>
    <definedName name="______________________________________val9">#REF!</definedName>
    <definedName name="______________________________________vil5">#REF!</definedName>
    <definedName name="______________________________________vil6">#REF!</definedName>
    <definedName name="_____________________________________sto1">#REF!</definedName>
    <definedName name="_____________________________________sto2">#REF!</definedName>
    <definedName name="_____________________________________sto3">#REF!</definedName>
    <definedName name="_____________________________________val1">#REF!</definedName>
    <definedName name="_____________________________________val10">#REF!</definedName>
    <definedName name="_____________________________________val1001">#REF!</definedName>
    <definedName name="_____________________________________val11">#REF!</definedName>
    <definedName name="_____________________________________val12">#REF!</definedName>
    <definedName name="_____________________________________val12763">#REF!</definedName>
    <definedName name="_____________________________________val13">#REF!</definedName>
    <definedName name="_____________________________________val14">#REF!</definedName>
    <definedName name="_____________________________________val15">#REF!</definedName>
    <definedName name="_____________________________________val2">#REF!</definedName>
    <definedName name="_____________________________________val2001">#REF!</definedName>
    <definedName name="_____________________________________val22763">#REF!</definedName>
    <definedName name="_____________________________________val3">#REF!</definedName>
    <definedName name="_____________________________________val3001">#REF!</definedName>
    <definedName name="_____________________________________val32763">#REF!</definedName>
    <definedName name="_____________________________________val4">#REF!</definedName>
    <definedName name="_____________________________________val42763">#REF!</definedName>
    <definedName name="_____________________________________val5">#REF!</definedName>
    <definedName name="_____________________________________val50">#REF!</definedName>
    <definedName name="_____________________________________val52">#REF!</definedName>
    <definedName name="_____________________________________val53">#REF!</definedName>
    <definedName name="_____________________________________val6">#REF!</definedName>
    <definedName name="_____________________________________val7">#REF!</definedName>
    <definedName name="_____________________________________val8">#REF!</definedName>
    <definedName name="_____________________________________val9">#REF!</definedName>
    <definedName name="_____________________________________vil5">#REF!</definedName>
    <definedName name="_____________________________________vil6">#REF!</definedName>
    <definedName name="____________________________________sto1">#REF!</definedName>
    <definedName name="____________________________________sto2">#REF!</definedName>
    <definedName name="____________________________________sto3">#REF!</definedName>
    <definedName name="____________________________________val1">#REF!</definedName>
    <definedName name="____________________________________val10">#REF!</definedName>
    <definedName name="____________________________________val1001">#REF!</definedName>
    <definedName name="____________________________________val11">#REF!</definedName>
    <definedName name="____________________________________val12">#REF!</definedName>
    <definedName name="____________________________________val12763">#REF!</definedName>
    <definedName name="____________________________________val13">#REF!</definedName>
    <definedName name="____________________________________val14">#REF!</definedName>
    <definedName name="____________________________________val15">#REF!</definedName>
    <definedName name="____________________________________val2">#REF!</definedName>
    <definedName name="____________________________________val2001">#REF!</definedName>
    <definedName name="____________________________________val22763">#REF!</definedName>
    <definedName name="____________________________________val3">#REF!</definedName>
    <definedName name="____________________________________val3001">#REF!</definedName>
    <definedName name="____________________________________val32763">#REF!</definedName>
    <definedName name="____________________________________val4">#REF!</definedName>
    <definedName name="____________________________________val42763">#REF!</definedName>
    <definedName name="____________________________________val5">#REF!</definedName>
    <definedName name="____________________________________val50">#REF!</definedName>
    <definedName name="____________________________________val52">#REF!</definedName>
    <definedName name="____________________________________val53">#REF!</definedName>
    <definedName name="____________________________________val6">#REF!</definedName>
    <definedName name="____________________________________val7">#REF!</definedName>
    <definedName name="____________________________________val8">#REF!</definedName>
    <definedName name="____________________________________val9">#REF!</definedName>
    <definedName name="____________________________________vil5">#REF!</definedName>
    <definedName name="____________________________________vil6">#REF!</definedName>
    <definedName name="___________________________________sto1">#REF!</definedName>
    <definedName name="___________________________________sto2">#REF!</definedName>
    <definedName name="___________________________________sto3">#REF!</definedName>
    <definedName name="___________________________________val1">#REF!</definedName>
    <definedName name="___________________________________val10">#REF!</definedName>
    <definedName name="___________________________________val1001">#REF!</definedName>
    <definedName name="___________________________________val11">#REF!</definedName>
    <definedName name="___________________________________val12">#REF!</definedName>
    <definedName name="___________________________________val12763">#REF!</definedName>
    <definedName name="___________________________________val13">#REF!</definedName>
    <definedName name="___________________________________val14">#REF!</definedName>
    <definedName name="___________________________________val15">#REF!</definedName>
    <definedName name="___________________________________val2">#REF!</definedName>
    <definedName name="___________________________________val2001">#REF!</definedName>
    <definedName name="___________________________________val22763">#REF!</definedName>
    <definedName name="___________________________________val3">#REF!</definedName>
    <definedName name="___________________________________val3001">#REF!</definedName>
    <definedName name="___________________________________val32763">#REF!</definedName>
    <definedName name="___________________________________val4">#REF!</definedName>
    <definedName name="___________________________________val42763">#REF!</definedName>
    <definedName name="___________________________________val5">#REF!</definedName>
    <definedName name="___________________________________val50">#REF!</definedName>
    <definedName name="___________________________________val52">#REF!</definedName>
    <definedName name="___________________________________val53">#REF!</definedName>
    <definedName name="___________________________________val6">#REF!</definedName>
    <definedName name="___________________________________val7">#REF!</definedName>
    <definedName name="___________________________________val8">#REF!</definedName>
    <definedName name="___________________________________val9">#REF!</definedName>
    <definedName name="___________________________________vil5">#REF!</definedName>
    <definedName name="___________________________________vil6">#REF!</definedName>
    <definedName name="__________________________________sto1">#REF!</definedName>
    <definedName name="__________________________________sto2">#REF!</definedName>
    <definedName name="__________________________________sto3">#REF!</definedName>
    <definedName name="__________________________________val1">#REF!</definedName>
    <definedName name="__________________________________val10">#REF!</definedName>
    <definedName name="__________________________________val1001">#REF!</definedName>
    <definedName name="__________________________________val11">#REF!</definedName>
    <definedName name="__________________________________val12">#REF!</definedName>
    <definedName name="__________________________________val12763">#REF!</definedName>
    <definedName name="__________________________________val13">#REF!</definedName>
    <definedName name="__________________________________val14">#REF!</definedName>
    <definedName name="__________________________________val15">#REF!</definedName>
    <definedName name="__________________________________val2">#REF!</definedName>
    <definedName name="__________________________________val2001">#REF!</definedName>
    <definedName name="__________________________________val22763">#REF!</definedName>
    <definedName name="__________________________________val3">#REF!</definedName>
    <definedName name="__________________________________val3001">#REF!</definedName>
    <definedName name="__________________________________val32763">#REF!</definedName>
    <definedName name="__________________________________val4">#REF!</definedName>
    <definedName name="__________________________________val42763">#REF!</definedName>
    <definedName name="__________________________________val5">#REF!</definedName>
    <definedName name="__________________________________val50">#REF!</definedName>
    <definedName name="__________________________________val52">#REF!</definedName>
    <definedName name="__________________________________val53">#REF!</definedName>
    <definedName name="__________________________________val6">#REF!</definedName>
    <definedName name="__________________________________val7">#REF!</definedName>
    <definedName name="__________________________________val8">#REF!</definedName>
    <definedName name="__________________________________val9">#REF!</definedName>
    <definedName name="__________________________________vil5">#REF!</definedName>
    <definedName name="__________________________________vil6">#REF!</definedName>
    <definedName name="_________________________________sto1">#REF!</definedName>
    <definedName name="_________________________________sto2">#REF!</definedName>
    <definedName name="_________________________________sto3">#REF!</definedName>
    <definedName name="_________________________________val1">#REF!</definedName>
    <definedName name="_________________________________val10">#REF!</definedName>
    <definedName name="_________________________________val1001">#REF!</definedName>
    <definedName name="_________________________________val11">#REF!</definedName>
    <definedName name="_________________________________val12">#REF!</definedName>
    <definedName name="_________________________________val12763">#REF!</definedName>
    <definedName name="_________________________________val13">#REF!</definedName>
    <definedName name="_________________________________val14">#REF!</definedName>
    <definedName name="_________________________________val15">#REF!</definedName>
    <definedName name="_________________________________val2">#REF!</definedName>
    <definedName name="_________________________________val2001">#REF!</definedName>
    <definedName name="_________________________________val22763">#REF!</definedName>
    <definedName name="_________________________________val3">#REF!</definedName>
    <definedName name="_________________________________val3001">#REF!</definedName>
    <definedName name="_________________________________val32763">#REF!</definedName>
    <definedName name="_________________________________val4">#REF!</definedName>
    <definedName name="_________________________________val42763">#REF!</definedName>
    <definedName name="_________________________________val5">#REF!</definedName>
    <definedName name="_________________________________val50">#REF!</definedName>
    <definedName name="_________________________________val52">#REF!</definedName>
    <definedName name="_________________________________val53">#REF!</definedName>
    <definedName name="_________________________________val6">#REF!</definedName>
    <definedName name="_________________________________val7">#REF!</definedName>
    <definedName name="_________________________________val8">#REF!</definedName>
    <definedName name="_________________________________val9">#REF!</definedName>
    <definedName name="_________________________________vil5">#REF!</definedName>
    <definedName name="_________________________________vil6">#REF!</definedName>
    <definedName name="________________________________sto1">#REF!</definedName>
    <definedName name="________________________________sto2">#REF!</definedName>
    <definedName name="________________________________sto3">#REF!</definedName>
    <definedName name="________________________________val1">#REF!</definedName>
    <definedName name="________________________________val10">#REF!</definedName>
    <definedName name="________________________________val1001">#REF!</definedName>
    <definedName name="________________________________val11">#REF!</definedName>
    <definedName name="________________________________val12">#REF!</definedName>
    <definedName name="________________________________val12763">#REF!</definedName>
    <definedName name="________________________________val13">#REF!</definedName>
    <definedName name="________________________________val14">#REF!</definedName>
    <definedName name="________________________________val15">#REF!</definedName>
    <definedName name="________________________________val2">#REF!</definedName>
    <definedName name="________________________________val2001">#REF!</definedName>
    <definedName name="________________________________val22763">#REF!</definedName>
    <definedName name="________________________________val3">#REF!</definedName>
    <definedName name="________________________________val3001">#REF!</definedName>
    <definedName name="________________________________val32763">#REF!</definedName>
    <definedName name="________________________________val4">#REF!</definedName>
    <definedName name="________________________________val42763">#REF!</definedName>
    <definedName name="________________________________val5">#REF!</definedName>
    <definedName name="________________________________val50">#REF!</definedName>
    <definedName name="________________________________val52">#REF!</definedName>
    <definedName name="________________________________val53">#REF!</definedName>
    <definedName name="________________________________val6">#REF!</definedName>
    <definedName name="________________________________val7">#REF!</definedName>
    <definedName name="________________________________val8">#REF!</definedName>
    <definedName name="________________________________val9">#REF!</definedName>
    <definedName name="________________________________vil5">#REF!</definedName>
    <definedName name="________________________________vil6">#REF!</definedName>
    <definedName name="_______________________________sto1">#REF!</definedName>
    <definedName name="_______________________________sto2">#REF!</definedName>
    <definedName name="_______________________________sto3">#REF!</definedName>
    <definedName name="_______________________________val1">#REF!</definedName>
    <definedName name="_______________________________val10">#REF!</definedName>
    <definedName name="_______________________________val1001">#REF!</definedName>
    <definedName name="_______________________________val11">#REF!</definedName>
    <definedName name="_______________________________val12">#REF!</definedName>
    <definedName name="_______________________________val12763">#REF!</definedName>
    <definedName name="_______________________________val13">#REF!</definedName>
    <definedName name="_______________________________val14">#REF!</definedName>
    <definedName name="_______________________________val15">#REF!</definedName>
    <definedName name="_______________________________val2">#REF!</definedName>
    <definedName name="_______________________________val2001">#REF!</definedName>
    <definedName name="_______________________________val22763">#REF!</definedName>
    <definedName name="_______________________________val3">#REF!</definedName>
    <definedName name="_______________________________val3001">#REF!</definedName>
    <definedName name="_______________________________val32763">#REF!</definedName>
    <definedName name="_______________________________val4">#REF!</definedName>
    <definedName name="_______________________________val42763">#REF!</definedName>
    <definedName name="_______________________________val5">#REF!</definedName>
    <definedName name="_______________________________val50">#REF!</definedName>
    <definedName name="_______________________________val52">#REF!</definedName>
    <definedName name="_______________________________val53">#REF!</definedName>
    <definedName name="_______________________________val6">#REF!</definedName>
    <definedName name="_______________________________val7">#REF!</definedName>
    <definedName name="_______________________________val8">#REF!</definedName>
    <definedName name="_______________________________val9">#REF!</definedName>
    <definedName name="_______________________________vil5">#REF!</definedName>
    <definedName name="_______________________________vil6">#REF!</definedName>
    <definedName name="______________________________sto1">#REF!</definedName>
    <definedName name="______________________________sto2">#REF!</definedName>
    <definedName name="______________________________sto3">#REF!</definedName>
    <definedName name="______________________________val1">#REF!</definedName>
    <definedName name="______________________________val10">#REF!</definedName>
    <definedName name="______________________________val1001">#REF!</definedName>
    <definedName name="______________________________val11">#REF!</definedName>
    <definedName name="______________________________val12">#REF!</definedName>
    <definedName name="______________________________val12763">#REF!</definedName>
    <definedName name="______________________________val13">#REF!</definedName>
    <definedName name="______________________________val14">#REF!</definedName>
    <definedName name="______________________________val15">#REF!</definedName>
    <definedName name="______________________________val2">#REF!</definedName>
    <definedName name="______________________________val2001">#REF!</definedName>
    <definedName name="______________________________val22763">#REF!</definedName>
    <definedName name="______________________________val3">#REF!</definedName>
    <definedName name="______________________________val3001">#REF!</definedName>
    <definedName name="______________________________val32763">#REF!</definedName>
    <definedName name="______________________________val4">#REF!</definedName>
    <definedName name="______________________________val42763">#REF!</definedName>
    <definedName name="______________________________val5">#REF!</definedName>
    <definedName name="______________________________val50">#REF!</definedName>
    <definedName name="______________________________val52">#REF!</definedName>
    <definedName name="______________________________val53">#REF!</definedName>
    <definedName name="______________________________val6">#REF!</definedName>
    <definedName name="______________________________val7">#REF!</definedName>
    <definedName name="______________________________val8">#REF!</definedName>
    <definedName name="______________________________val9">#REF!</definedName>
    <definedName name="______________________________vil5">#REF!</definedName>
    <definedName name="______________________________vil6">#REF!</definedName>
    <definedName name="_____________________________sto1">#REF!</definedName>
    <definedName name="_____________________________sto2">#REF!</definedName>
    <definedName name="_____________________________sto3">#REF!</definedName>
    <definedName name="_____________________________val1">#REF!</definedName>
    <definedName name="_____________________________val10">#REF!</definedName>
    <definedName name="_____________________________val1001">#REF!</definedName>
    <definedName name="_____________________________val11">#REF!</definedName>
    <definedName name="_____________________________val12">#REF!</definedName>
    <definedName name="_____________________________val12763">#REF!</definedName>
    <definedName name="_____________________________val13">#REF!</definedName>
    <definedName name="_____________________________val14">#REF!</definedName>
    <definedName name="_____________________________val15">#REF!</definedName>
    <definedName name="_____________________________val2">#REF!</definedName>
    <definedName name="_____________________________val2001">#REF!</definedName>
    <definedName name="_____________________________val22763">#REF!</definedName>
    <definedName name="_____________________________val3">#REF!</definedName>
    <definedName name="_____________________________val3001">#REF!</definedName>
    <definedName name="_____________________________val32763">#REF!</definedName>
    <definedName name="_____________________________val4">#REF!</definedName>
    <definedName name="_____________________________val42763">#REF!</definedName>
    <definedName name="_____________________________val5">#REF!</definedName>
    <definedName name="_____________________________val50">#REF!</definedName>
    <definedName name="_____________________________val52">#REF!</definedName>
    <definedName name="_____________________________val53">#REF!</definedName>
    <definedName name="_____________________________val6">#REF!</definedName>
    <definedName name="_____________________________val7">#REF!</definedName>
    <definedName name="_____________________________val8">#REF!</definedName>
    <definedName name="_____________________________val9">#REF!</definedName>
    <definedName name="_____________________________vil5">#REF!</definedName>
    <definedName name="_____________________________vil6">#REF!</definedName>
    <definedName name="____________________________sto1">#REF!</definedName>
    <definedName name="____________________________sto2">#REF!</definedName>
    <definedName name="____________________________sto3">#REF!</definedName>
    <definedName name="____________________________val1">#REF!</definedName>
    <definedName name="____________________________val10">#REF!</definedName>
    <definedName name="____________________________val1001">#REF!</definedName>
    <definedName name="____________________________val11">#REF!</definedName>
    <definedName name="____________________________val12">#REF!</definedName>
    <definedName name="____________________________val12763">#REF!</definedName>
    <definedName name="____________________________val13">#REF!</definedName>
    <definedName name="____________________________val14">#REF!</definedName>
    <definedName name="____________________________val15">#REF!</definedName>
    <definedName name="____________________________val2">#REF!</definedName>
    <definedName name="____________________________val2001">#REF!</definedName>
    <definedName name="____________________________val22763">#REF!</definedName>
    <definedName name="____________________________val3">#REF!</definedName>
    <definedName name="____________________________val3001">#REF!</definedName>
    <definedName name="____________________________val32763">#REF!</definedName>
    <definedName name="____________________________val4">#REF!</definedName>
    <definedName name="____________________________val42763">#REF!</definedName>
    <definedName name="____________________________val5">#REF!</definedName>
    <definedName name="____________________________val50">#REF!</definedName>
    <definedName name="____________________________val52">#REF!</definedName>
    <definedName name="____________________________val53">#REF!</definedName>
    <definedName name="____________________________val6">#REF!</definedName>
    <definedName name="____________________________val7">#REF!</definedName>
    <definedName name="____________________________val8">#REF!</definedName>
    <definedName name="____________________________val9">#REF!</definedName>
    <definedName name="____________________________vil5">#REF!</definedName>
    <definedName name="____________________________vil6">#REF!</definedName>
    <definedName name="___________________________sto1">#REF!</definedName>
    <definedName name="___________________________sto2">#REF!</definedName>
    <definedName name="___________________________sto3">#REF!</definedName>
    <definedName name="___________________________val1">#REF!</definedName>
    <definedName name="___________________________val10">#REF!</definedName>
    <definedName name="___________________________val1001">#REF!</definedName>
    <definedName name="___________________________val11">#REF!</definedName>
    <definedName name="___________________________val12">#REF!</definedName>
    <definedName name="___________________________val12763">#REF!</definedName>
    <definedName name="___________________________val13">#REF!</definedName>
    <definedName name="___________________________val14">#REF!</definedName>
    <definedName name="___________________________val15">#REF!</definedName>
    <definedName name="___________________________val2">#REF!</definedName>
    <definedName name="___________________________val2001">#REF!</definedName>
    <definedName name="___________________________val22763">#REF!</definedName>
    <definedName name="___________________________val3">#REF!</definedName>
    <definedName name="___________________________val3001">#REF!</definedName>
    <definedName name="___________________________val32763">#REF!</definedName>
    <definedName name="___________________________val4">#REF!</definedName>
    <definedName name="___________________________val42763">#REF!</definedName>
    <definedName name="___________________________val5">#REF!</definedName>
    <definedName name="___________________________val50">#REF!</definedName>
    <definedName name="___________________________val52">#REF!</definedName>
    <definedName name="___________________________val53">#REF!</definedName>
    <definedName name="___________________________val6">#REF!</definedName>
    <definedName name="___________________________val7">#REF!</definedName>
    <definedName name="___________________________val8">#REF!</definedName>
    <definedName name="___________________________val9">#REF!</definedName>
    <definedName name="___________________________vil5">#REF!</definedName>
    <definedName name="___________________________vil6">#REF!</definedName>
    <definedName name="__________________________sto1">#REF!</definedName>
    <definedName name="__________________________sto2">#REF!</definedName>
    <definedName name="__________________________sto3">#REF!</definedName>
    <definedName name="__________________________val1">#REF!</definedName>
    <definedName name="__________________________val10">#REF!</definedName>
    <definedName name="__________________________val1001">#REF!</definedName>
    <definedName name="__________________________val11">#REF!</definedName>
    <definedName name="__________________________val12">#REF!</definedName>
    <definedName name="__________________________val12763">#REF!</definedName>
    <definedName name="__________________________val13">#REF!</definedName>
    <definedName name="__________________________val14">#REF!</definedName>
    <definedName name="__________________________val15">#REF!</definedName>
    <definedName name="__________________________val2">#REF!</definedName>
    <definedName name="__________________________val2001">#REF!</definedName>
    <definedName name="__________________________val22763">#REF!</definedName>
    <definedName name="__________________________val3">#REF!</definedName>
    <definedName name="__________________________val3001">#REF!</definedName>
    <definedName name="__________________________val32763">#REF!</definedName>
    <definedName name="__________________________val4">#REF!</definedName>
    <definedName name="__________________________val42763">#REF!</definedName>
    <definedName name="__________________________val5">#REF!</definedName>
    <definedName name="__________________________val50">#REF!</definedName>
    <definedName name="__________________________val52">#REF!</definedName>
    <definedName name="__________________________val53">#REF!</definedName>
    <definedName name="__________________________val6">#REF!</definedName>
    <definedName name="__________________________val7">#REF!</definedName>
    <definedName name="__________________________val8">#REF!</definedName>
    <definedName name="__________________________val9">#REF!</definedName>
    <definedName name="__________________________vil5">#REF!</definedName>
    <definedName name="__________________________vil6">#REF!</definedName>
    <definedName name="_________________________sto1">#REF!</definedName>
    <definedName name="_________________________sto2">#REF!</definedName>
    <definedName name="_________________________sto3">#REF!</definedName>
    <definedName name="_________________________val1">#REF!</definedName>
    <definedName name="_________________________val10">#REF!</definedName>
    <definedName name="_________________________val1001">#REF!</definedName>
    <definedName name="_________________________val11">#REF!</definedName>
    <definedName name="_________________________val12">#REF!</definedName>
    <definedName name="_________________________val12763">#REF!</definedName>
    <definedName name="_________________________val13">#REF!</definedName>
    <definedName name="_________________________val14">#REF!</definedName>
    <definedName name="_________________________val15">#REF!</definedName>
    <definedName name="_________________________val2">#REF!</definedName>
    <definedName name="_________________________val2001">#REF!</definedName>
    <definedName name="_________________________val22763">#REF!</definedName>
    <definedName name="_________________________val3">#REF!</definedName>
    <definedName name="_________________________val3001">#REF!</definedName>
    <definedName name="_________________________val32763">#REF!</definedName>
    <definedName name="_________________________val4">#REF!</definedName>
    <definedName name="_________________________val42763">#REF!</definedName>
    <definedName name="_________________________val5">#REF!</definedName>
    <definedName name="_________________________val50">#REF!</definedName>
    <definedName name="_________________________val52">#REF!</definedName>
    <definedName name="_________________________val53">#REF!</definedName>
    <definedName name="_________________________val6">#REF!</definedName>
    <definedName name="_________________________val7">#REF!</definedName>
    <definedName name="_________________________val8">#REF!</definedName>
    <definedName name="_________________________val9">#REF!</definedName>
    <definedName name="_________________________vil5">#REF!</definedName>
    <definedName name="_________________________vil6">#REF!</definedName>
    <definedName name="________________________sto1">#REF!</definedName>
    <definedName name="________________________sto2">#REF!</definedName>
    <definedName name="________________________sto3">#REF!</definedName>
    <definedName name="________________________val1">#REF!</definedName>
    <definedName name="________________________val10">#REF!</definedName>
    <definedName name="________________________val1001">#REF!</definedName>
    <definedName name="________________________val11">#REF!</definedName>
    <definedName name="________________________val12">#REF!</definedName>
    <definedName name="________________________val12763">#REF!</definedName>
    <definedName name="________________________val13">#REF!</definedName>
    <definedName name="________________________val14">#REF!</definedName>
    <definedName name="________________________val15">#REF!</definedName>
    <definedName name="________________________val2">#REF!</definedName>
    <definedName name="________________________val2001">#REF!</definedName>
    <definedName name="________________________val22763">#REF!</definedName>
    <definedName name="________________________val3">#REF!</definedName>
    <definedName name="________________________val3001">#REF!</definedName>
    <definedName name="________________________val32763">#REF!</definedName>
    <definedName name="________________________val4">#REF!</definedName>
    <definedName name="________________________val42763">#REF!</definedName>
    <definedName name="________________________val5">#REF!</definedName>
    <definedName name="________________________val50">#REF!</definedName>
    <definedName name="________________________val52">#REF!</definedName>
    <definedName name="________________________val53">#REF!</definedName>
    <definedName name="________________________val6">#REF!</definedName>
    <definedName name="________________________val7">#REF!</definedName>
    <definedName name="________________________val8">#REF!</definedName>
    <definedName name="________________________val9">#REF!</definedName>
    <definedName name="________________________vil5">#REF!</definedName>
    <definedName name="________________________vil6">#REF!</definedName>
    <definedName name="_______________________sto1">#REF!</definedName>
    <definedName name="_______________________sto2">#REF!</definedName>
    <definedName name="_______________________sto3">#REF!</definedName>
    <definedName name="_______________________val1">#REF!</definedName>
    <definedName name="_______________________val10">#REF!</definedName>
    <definedName name="_______________________val1001">#REF!</definedName>
    <definedName name="_______________________val11">#REF!</definedName>
    <definedName name="_______________________val12">#REF!</definedName>
    <definedName name="_______________________val12763">#REF!</definedName>
    <definedName name="_______________________val13">#REF!</definedName>
    <definedName name="_______________________val14">#REF!</definedName>
    <definedName name="_______________________val15">#REF!</definedName>
    <definedName name="_______________________val2">#REF!</definedName>
    <definedName name="_______________________val2001">#REF!</definedName>
    <definedName name="_______________________val22763">#REF!</definedName>
    <definedName name="_______________________val3">#REF!</definedName>
    <definedName name="_______________________val3001">#REF!</definedName>
    <definedName name="_______________________val32763">#REF!</definedName>
    <definedName name="_______________________val4">#REF!</definedName>
    <definedName name="_______________________val42763">#REF!</definedName>
    <definedName name="_______________________val5">#REF!</definedName>
    <definedName name="_______________________val50">#REF!</definedName>
    <definedName name="_______________________val52">#REF!</definedName>
    <definedName name="_______________________val53">#REF!</definedName>
    <definedName name="_______________________val6">#REF!</definedName>
    <definedName name="_______________________val7">#REF!</definedName>
    <definedName name="_______________________val8">#REF!</definedName>
    <definedName name="_______________________val9">#REF!</definedName>
    <definedName name="_______________________vil5">#REF!</definedName>
    <definedName name="_______________________vil6">#REF!</definedName>
    <definedName name="______________________sto1">#REF!</definedName>
    <definedName name="______________________sto2">#REF!</definedName>
    <definedName name="______________________sto3">#REF!</definedName>
    <definedName name="______________________val1">#REF!</definedName>
    <definedName name="______________________val10">#REF!</definedName>
    <definedName name="______________________val1001">#REF!</definedName>
    <definedName name="______________________val11">#REF!</definedName>
    <definedName name="______________________val12">#REF!</definedName>
    <definedName name="______________________val12763">#REF!</definedName>
    <definedName name="______________________val13">#REF!</definedName>
    <definedName name="______________________val14">#REF!</definedName>
    <definedName name="______________________val15">#REF!</definedName>
    <definedName name="______________________val2">#REF!</definedName>
    <definedName name="______________________val2001">#REF!</definedName>
    <definedName name="______________________val22763">#REF!</definedName>
    <definedName name="______________________val3">#REF!</definedName>
    <definedName name="______________________val3001">#REF!</definedName>
    <definedName name="______________________val32763">#REF!</definedName>
    <definedName name="______________________val4">#REF!</definedName>
    <definedName name="______________________val42763">#REF!</definedName>
    <definedName name="______________________val5">#REF!</definedName>
    <definedName name="______________________val50">#REF!</definedName>
    <definedName name="______________________val52">#REF!</definedName>
    <definedName name="______________________val53">#REF!</definedName>
    <definedName name="______________________val6">#REF!</definedName>
    <definedName name="______________________val7">#REF!</definedName>
    <definedName name="______________________val8">#REF!</definedName>
    <definedName name="______________________val9">#REF!</definedName>
    <definedName name="______________________vil5">#REF!</definedName>
    <definedName name="______________________vil6">#REF!</definedName>
    <definedName name="_____________________sto1">#REF!</definedName>
    <definedName name="_____________________sto2">#REF!</definedName>
    <definedName name="_____________________sto3">#REF!</definedName>
    <definedName name="_____________________val1">#REF!</definedName>
    <definedName name="_____________________val10">#REF!</definedName>
    <definedName name="_____________________val1001">#REF!</definedName>
    <definedName name="_____________________val11">#REF!</definedName>
    <definedName name="_____________________val12">#REF!</definedName>
    <definedName name="_____________________val12763">#REF!</definedName>
    <definedName name="_____________________val13">#REF!</definedName>
    <definedName name="_____________________val14">#REF!</definedName>
    <definedName name="_____________________val15">#REF!</definedName>
    <definedName name="_____________________val2">#REF!</definedName>
    <definedName name="_____________________val2001">#REF!</definedName>
    <definedName name="_____________________val22763">#REF!</definedName>
    <definedName name="_____________________val3">#REF!</definedName>
    <definedName name="_____________________val3001">#REF!</definedName>
    <definedName name="_____________________val32763">#REF!</definedName>
    <definedName name="_____________________val4">#REF!</definedName>
    <definedName name="_____________________val42763">#REF!</definedName>
    <definedName name="_____________________val5">#REF!</definedName>
    <definedName name="_____________________val50">#REF!</definedName>
    <definedName name="_____________________val52">#REF!</definedName>
    <definedName name="_____________________val53">#REF!</definedName>
    <definedName name="_____________________val6">#REF!</definedName>
    <definedName name="_____________________val7">#REF!</definedName>
    <definedName name="_____________________val8">#REF!</definedName>
    <definedName name="_____________________val9">#REF!</definedName>
    <definedName name="_____________________vil5">#REF!</definedName>
    <definedName name="_____________________vil6">#REF!</definedName>
    <definedName name="____________________sto1">#REF!</definedName>
    <definedName name="____________________sto2">#REF!</definedName>
    <definedName name="____________________sto3">#REF!</definedName>
    <definedName name="____________________val1">#REF!</definedName>
    <definedName name="____________________val10">#REF!</definedName>
    <definedName name="____________________val1001">#REF!</definedName>
    <definedName name="____________________val11">#REF!</definedName>
    <definedName name="____________________val12">#REF!</definedName>
    <definedName name="____________________val12763">#REF!</definedName>
    <definedName name="____________________val13">#REF!</definedName>
    <definedName name="____________________val14">#REF!</definedName>
    <definedName name="____________________val15">#REF!</definedName>
    <definedName name="____________________val2">#REF!</definedName>
    <definedName name="____________________val2001">#REF!</definedName>
    <definedName name="____________________val22763">#REF!</definedName>
    <definedName name="____________________val3">#REF!</definedName>
    <definedName name="____________________val3001">#REF!</definedName>
    <definedName name="____________________val32763">#REF!</definedName>
    <definedName name="____________________val4">#REF!</definedName>
    <definedName name="____________________val42763">#REF!</definedName>
    <definedName name="____________________val5">#REF!</definedName>
    <definedName name="____________________val50">#REF!</definedName>
    <definedName name="____________________val52">#REF!</definedName>
    <definedName name="____________________val53">#REF!</definedName>
    <definedName name="____________________val6">#REF!</definedName>
    <definedName name="____________________val7">#REF!</definedName>
    <definedName name="____________________val8">#REF!</definedName>
    <definedName name="____________________val9">#REF!</definedName>
    <definedName name="____________________vil5">#REF!</definedName>
    <definedName name="____________________vil6">#REF!</definedName>
    <definedName name="___________________sto1">#REF!</definedName>
    <definedName name="___________________sto2">#REF!</definedName>
    <definedName name="___________________sto3">#REF!</definedName>
    <definedName name="___________________val1">#REF!</definedName>
    <definedName name="___________________val10">#REF!</definedName>
    <definedName name="___________________val1001">#REF!</definedName>
    <definedName name="___________________val11">#REF!</definedName>
    <definedName name="___________________val12">#REF!</definedName>
    <definedName name="___________________val12763">#REF!</definedName>
    <definedName name="___________________val13">#REF!</definedName>
    <definedName name="___________________val14">#REF!</definedName>
    <definedName name="___________________val15">#REF!</definedName>
    <definedName name="___________________val2">#REF!</definedName>
    <definedName name="___________________val2001">#REF!</definedName>
    <definedName name="___________________val22763">#REF!</definedName>
    <definedName name="___________________val3">#REF!</definedName>
    <definedName name="___________________val3001">#REF!</definedName>
    <definedName name="___________________val32763">#REF!</definedName>
    <definedName name="___________________val4">#REF!</definedName>
    <definedName name="___________________val42763">#REF!</definedName>
    <definedName name="___________________val5">#REF!</definedName>
    <definedName name="___________________val50">#REF!</definedName>
    <definedName name="___________________val52">#REF!</definedName>
    <definedName name="___________________val53">#REF!</definedName>
    <definedName name="___________________val6">#REF!</definedName>
    <definedName name="___________________val7">#REF!</definedName>
    <definedName name="___________________val8">#REF!</definedName>
    <definedName name="___________________val9">#REF!</definedName>
    <definedName name="___________________vil5">#REF!</definedName>
    <definedName name="___________________vil6">#REF!</definedName>
    <definedName name="__________________sto1">#REF!</definedName>
    <definedName name="__________________sto2">#REF!</definedName>
    <definedName name="__________________sto3">#REF!</definedName>
    <definedName name="__________________val1">#REF!</definedName>
    <definedName name="__________________val10">#REF!</definedName>
    <definedName name="__________________val1001">#REF!</definedName>
    <definedName name="__________________val11">#REF!</definedName>
    <definedName name="__________________val12">#REF!</definedName>
    <definedName name="__________________val12763">#REF!</definedName>
    <definedName name="__________________val13">#REF!</definedName>
    <definedName name="__________________val14">#REF!</definedName>
    <definedName name="__________________val15">#REF!</definedName>
    <definedName name="__________________val2">#REF!</definedName>
    <definedName name="__________________val2001">#REF!</definedName>
    <definedName name="__________________val22763">#REF!</definedName>
    <definedName name="__________________val3">#REF!</definedName>
    <definedName name="__________________val3001">#REF!</definedName>
    <definedName name="__________________val32763">#REF!</definedName>
    <definedName name="__________________val4">#REF!</definedName>
    <definedName name="__________________val42763">#REF!</definedName>
    <definedName name="__________________val5">#REF!</definedName>
    <definedName name="__________________val50">#REF!</definedName>
    <definedName name="__________________val52">#REF!</definedName>
    <definedName name="__________________val53">#REF!</definedName>
    <definedName name="__________________val6">#REF!</definedName>
    <definedName name="__________________val7">#REF!</definedName>
    <definedName name="__________________val8">#REF!</definedName>
    <definedName name="__________________val9">#REF!</definedName>
    <definedName name="__________________vil5">#REF!</definedName>
    <definedName name="__________________vil6">#REF!</definedName>
    <definedName name="_________________sto1">#REF!</definedName>
    <definedName name="_________________sto2">#REF!</definedName>
    <definedName name="_________________sto3">#REF!</definedName>
    <definedName name="_________________val1">#REF!</definedName>
    <definedName name="_________________val10">#REF!</definedName>
    <definedName name="_________________val1001">#REF!</definedName>
    <definedName name="_________________val11">#REF!</definedName>
    <definedName name="_________________val12">#REF!</definedName>
    <definedName name="_________________val12763">#REF!</definedName>
    <definedName name="_________________val13">#REF!</definedName>
    <definedName name="_________________val14">#REF!</definedName>
    <definedName name="_________________val15">#REF!</definedName>
    <definedName name="_________________val2">#REF!</definedName>
    <definedName name="_________________val2001">#REF!</definedName>
    <definedName name="_________________val22763">#REF!</definedName>
    <definedName name="_________________val3">#REF!</definedName>
    <definedName name="_________________val3001">#REF!</definedName>
    <definedName name="_________________val32763">#REF!</definedName>
    <definedName name="_________________val4">#REF!</definedName>
    <definedName name="_________________val42763">#REF!</definedName>
    <definedName name="_________________val5">#REF!</definedName>
    <definedName name="_________________val50">#REF!</definedName>
    <definedName name="_________________val52">#REF!</definedName>
    <definedName name="_________________val53">#REF!</definedName>
    <definedName name="_________________val6">#REF!</definedName>
    <definedName name="_________________val7">#REF!</definedName>
    <definedName name="_________________val8">#REF!</definedName>
    <definedName name="_________________val9">#REF!</definedName>
    <definedName name="_________________vil5">#REF!</definedName>
    <definedName name="_________________vil6">#REF!</definedName>
    <definedName name="________________sto1">#REF!</definedName>
    <definedName name="________________sto2">#REF!</definedName>
    <definedName name="________________sto3">#REF!</definedName>
    <definedName name="________________val1">#REF!</definedName>
    <definedName name="________________val10">#REF!</definedName>
    <definedName name="________________val1001">#REF!</definedName>
    <definedName name="________________val11">#REF!</definedName>
    <definedName name="________________val12">#REF!</definedName>
    <definedName name="________________val12763">#REF!</definedName>
    <definedName name="________________val13">#REF!</definedName>
    <definedName name="________________val14">#REF!</definedName>
    <definedName name="________________val15">#REF!</definedName>
    <definedName name="________________val2">#REF!</definedName>
    <definedName name="________________val2001">#REF!</definedName>
    <definedName name="________________val22763">#REF!</definedName>
    <definedName name="________________val3">#REF!</definedName>
    <definedName name="________________val3001">#REF!</definedName>
    <definedName name="________________val32763">#REF!</definedName>
    <definedName name="________________val4">#REF!</definedName>
    <definedName name="________________val42763">#REF!</definedName>
    <definedName name="________________val5">#REF!</definedName>
    <definedName name="________________val50">#REF!</definedName>
    <definedName name="________________val52">#REF!</definedName>
    <definedName name="________________val53">#REF!</definedName>
    <definedName name="________________val6">#REF!</definedName>
    <definedName name="________________val7">#REF!</definedName>
    <definedName name="________________val8">#REF!</definedName>
    <definedName name="________________val9">#REF!</definedName>
    <definedName name="________________vil5">#REF!</definedName>
    <definedName name="________________vil6">#REF!</definedName>
    <definedName name="_______________sto1">#REF!</definedName>
    <definedName name="_______________sto2">#REF!</definedName>
    <definedName name="_______________sto3">#REF!</definedName>
    <definedName name="_______________val1">#REF!</definedName>
    <definedName name="_______________val10">#REF!</definedName>
    <definedName name="_______________val1001">#REF!</definedName>
    <definedName name="_______________val11">#REF!</definedName>
    <definedName name="_______________val12">#REF!</definedName>
    <definedName name="_______________val12763">#REF!</definedName>
    <definedName name="_______________val13">#REF!</definedName>
    <definedName name="_______________val14">#REF!</definedName>
    <definedName name="_______________val15">#REF!</definedName>
    <definedName name="_______________val2">#REF!</definedName>
    <definedName name="_______________val2001">#REF!</definedName>
    <definedName name="_______________val22763">#REF!</definedName>
    <definedName name="_______________val3">#REF!</definedName>
    <definedName name="_______________val3001">#REF!</definedName>
    <definedName name="_______________val32763">#REF!</definedName>
    <definedName name="_______________val4">#REF!</definedName>
    <definedName name="_______________val42763">#REF!</definedName>
    <definedName name="_______________val5">#REF!</definedName>
    <definedName name="_______________val50">#REF!</definedName>
    <definedName name="_______________val52">#REF!</definedName>
    <definedName name="_______________val53">#REF!</definedName>
    <definedName name="_______________val6">#REF!</definedName>
    <definedName name="_______________val7">#REF!</definedName>
    <definedName name="_______________val8">#REF!</definedName>
    <definedName name="_______________val9">#REF!</definedName>
    <definedName name="_______________vil5">#REF!</definedName>
    <definedName name="_______________vil6">#REF!</definedName>
    <definedName name="______________sto1">#REF!</definedName>
    <definedName name="______________sto2">#REF!</definedName>
    <definedName name="______________sto3">#REF!</definedName>
    <definedName name="______________val1">#REF!</definedName>
    <definedName name="______________val10">#REF!</definedName>
    <definedName name="______________val1001">#REF!</definedName>
    <definedName name="______________val11">#REF!</definedName>
    <definedName name="______________val12">#REF!</definedName>
    <definedName name="______________val12763">#REF!</definedName>
    <definedName name="______________val13">#REF!</definedName>
    <definedName name="______________val14">#REF!</definedName>
    <definedName name="______________val15">#REF!</definedName>
    <definedName name="______________val2">#REF!</definedName>
    <definedName name="______________val2001">#REF!</definedName>
    <definedName name="______________val22763">#REF!</definedName>
    <definedName name="______________val3">#REF!</definedName>
    <definedName name="______________val3001">#REF!</definedName>
    <definedName name="______________val32763">#REF!</definedName>
    <definedName name="______________val4">#REF!</definedName>
    <definedName name="______________val42763">#REF!</definedName>
    <definedName name="______________val5">#REF!</definedName>
    <definedName name="______________val50">#REF!</definedName>
    <definedName name="______________val52">#REF!</definedName>
    <definedName name="______________val53">#REF!</definedName>
    <definedName name="______________val6">#REF!</definedName>
    <definedName name="______________val7">#REF!</definedName>
    <definedName name="______________val8">#REF!</definedName>
    <definedName name="______________val9">#REF!</definedName>
    <definedName name="______________vil5">#REF!</definedName>
    <definedName name="______________vil6">#REF!</definedName>
    <definedName name="_____________sto1">#REF!</definedName>
    <definedName name="_____________sto2">#REF!</definedName>
    <definedName name="_____________sto3">#REF!</definedName>
    <definedName name="_____________val1">#REF!</definedName>
    <definedName name="_____________val10">#REF!</definedName>
    <definedName name="_____________val1001">#REF!</definedName>
    <definedName name="_____________val11">#REF!</definedName>
    <definedName name="_____________val12">#REF!</definedName>
    <definedName name="_____________val12763">#REF!</definedName>
    <definedName name="_____________val13">#REF!</definedName>
    <definedName name="_____________val14">#REF!</definedName>
    <definedName name="_____________val15">#REF!</definedName>
    <definedName name="_____________val2">#REF!</definedName>
    <definedName name="_____________val2001">#REF!</definedName>
    <definedName name="_____________val22763">#REF!</definedName>
    <definedName name="_____________val3">#REF!</definedName>
    <definedName name="_____________val3001">#REF!</definedName>
    <definedName name="_____________val32763">#REF!</definedName>
    <definedName name="_____________val4">#REF!</definedName>
    <definedName name="_____________val42763">#REF!</definedName>
    <definedName name="_____________val5">#REF!</definedName>
    <definedName name="_____________val50">#REF!</definedName>
    <definedName name="_____________val52">#REF!</definedName>
    <definedName name="_____________val53">#REF!</definedName>
    <definedName name="_____________val6">#REF!</definedName>
    <definedName name="_____________val7">#REF!</definedName>
    <definedName name="_____________val8">#REF!</definedName>
    <definedName name="_____________val9">#REF!</definedName>
    <definedName name="_____________vil5">#REF!</definedName>
    <definedName name="_____________vil6">#REF!</definedName>
    <definedName name="____________sto1">#REF!</definedName>
    <definedName name="____________sto2">#REF!</definedName>
    <definedName name="____________sto3">#REF!</definedName>
    <definedName name="____________val1">#REF!</definedName>
    <definedName name="____________val10">#REF!</definedName>
    <definedName name="____________val1001">#REF!</definedName>
    <definedName name="____________val11">#REF!</definedName>
    <definedName name="____________val12">#REF!</definedName>
    <definedName name="____________val12763">#REF!</definedName>
    <definedName name="____________val13">#REF!</definedName>
    <definedName name="____________val14">#REF!</definedName>
    <definedName name="____________val15">#REF!</definedName>
    <definedName name="____________val2">#REF!</definedName>
    <definedName name="____________val2001">#REF!</definedName>
    <definedName name="____________val22763">#REF!</definedName>
    <definedName name="____________val3">#REF!</definedName>
    <definedName name="____________val3001">#REF!</definedName>
    <definedName name="____________val32763">#REF!</definedName>
    <definedName name="____________val4">#REF!</definedName>
    <definedName name="____________val42763">#REF!</definedName>
    <definedName name="____________val5">#REF!</definedName>
    <definedName name="____________val50">#REF!</definedName>
    <definedName name="____________val52">#REF!</definedName>
    <definedName name="____________val53">#REF!</definedName>
    <definedName name="____________val6">#REF!</definedName>
    <definedName name="____________val7">#REF!</definedName>
    <definedName name="____________val8">#REF!</definedName>
    <definedName name="____________val9">#REF!</definedName>
    <definedName name="____________vil5">#REF!</definedName>
    <definedName name="____________vil6">#REF!</definedName>
    <definedName name="___________sto1">#REF!</definedName>
    <definedName name="___________sto2">#REF!</definedName>
    <definedName name="___________sto3">#REF!</definedName>
    <definedName name="___________val1">#REF!</definedName>
    <definedName name="___________val10">#REF!</definedName>
    <definedName name="___________val1001">#REF!</definedName>
    <definedName name="___________val11">#REF!</definedName>
    <definedName name="___________val12">#REF!</definedName>
    <definedName name="___________val12763">#REF!</definedName>
    <definedName name="___________val13">#REF!</definedName>
    <definedName name="___________val14">#REF!</definedName>
    <definedName name="___________val15">#REF!</definedName>
    <definedName name="___________val2">#REF!</definedName>
    <definedName name="___________val2001">#REF!</definedName>
    <definedName name="___________val22763">#REF!</definedName>
    <definedName name="___________val3">#REF!</definedName>
    <definedName name="___________val3001">#REF!</definedName>
    <definedName name="___________val32763">#REF!</definedName>
    <definedName name="___________val4">#REF!</definedName>
    <definedName name="___________val42763">#REF!</definedName>
    <definedName name="___________val5">#REF!</definedName>
    <definedName name="___________val50">#REF!</definedName>
    <definedName name="___________val52">#REF!</definedName>
    <definedName name="___________val53">#REF!</definedName>
    <definedName name="___________val6">#REF!</definedName>
    <definedName name="___________val7">#REF!</definedName>
    <definedName name="___________val8">#REF!</definedName>
    <definedName name="___________val9">#REF!</definedName>
    <definedName name="___________vil5">#REF!</definedName>
    <definedName name="___________vil6">#REF!</definedName>
    <definedName name="__________sto1">#REF!</definedName>
    <definedName name="__________sto2">#REF!</definedName>
    <definedName name="__________sto3">#REF!</definedName>
    <definedName name="__________val1">#REF!</definedName>
    <definedName name="__________val10">#REF!</definedName>
    <definedName name="__________val1001">#REF!</definedName>
    <definedName name="__________val11">#REF!</definedName>
    <definedName name="__________val12">#REF!</definedName>
    <definedName name="__________val12763">#REF!</definedName>
    <definedName name="__________val13">#REF!</definedName>
    <definedName name="__________val14">#REF!</definedName>
    <definedName name="__________val15">#REF!</definedName>
    <definedName name="__________val2">#REF!</definedName>
    <definedName name="__________val2001">#REF!</definedName>
    <definedName name="__________val22763">#REF!</definedName>
    <definedName name="__________val3">#REF!</definedName>
    <definedName name="__________val3001">#REF!</definedName>
    <definedName name="__________val32763">#REF!</definedName>
    <definedName name="__________val4">#REF!</definedName>
    <definedName name="__________val42763">#REF!</definedName>
    <definedName name="__________val5">#REF!</definedName>
    <definedName name="__________val50">#REF!</definedName>
    <definedName name="__________val52">#REF!</definedName>
    <definedName name="__________val53">#REF!</definedName>
    <definedName name="__________val6">#REF!</definedName>
    <definedName name="__________val7">#REF!</definedName>
    <definedName name="__________val8">#REF!</definedName>
    <definedName name="__________val9">#REF!</definedName>
    <definedName name="__________vil5">#REF!</definedName>
    <definedName name="__________vil6">#REF!</definedName>
    <definedName name="_________sto1">#REF!</definedName>
    <definedName name="_________sto2">#REF!</definedName>
    <definedName name="_________sto3">#REF!</definedName>
    <definedName name="_________val1">#REF!</definedName>
    <definedName name="_________val10">#REF!</definedName>
    <definedName name="_________val1001">#REF!</definedName>
    <definedName name="_________val11">#REF!</definedName>
    <definedName name="_________val12">#REF!</definedName>
    <definedName name="_________val12763">#REF!</definedName>
    <definedName name="_________val13">#REF!</definedName>
    <definedName name="_________val14">#REF!</definedName>
    <definedName name="_________val15">#REF!</definedName>
    <definedName name="_________val2">#REF!</definedName>
    <definedName name="_________val2001">#REF!</definedName>
    <definedName name="_________val22763">#REF!</definedName>
    <definedName name="_________val3">#REF!</definedName>
    <definedName name="_________val3001">#REF!</definedName>
    <definedName name="_________val32763">#REF!</definedName>
    <definedName name="_________val4">#REF!</definedName>
    <definedName name="_________val42763">#REF!</definedName>
    <definedName name="_________val5">#REF!</definedName>
    <definedName name="_________val50">#REF!</definedName>
    <definedName name="_________val52">#REF!</definedName>
    <definedName name="_________val53">#REF!</definedName>
    <definedName name="_________val6">#REF!</definedName>
    <definedName name="_________val7">#REF!</definedName>
    <definedName name="_________val8">#REF!</definedName>
    <definedName name="_________val9">#REF!</definedName>
    <definedName name="_________vil5">#REF!</definedName>
    <definedName name="_________vil6">#REF!</definedName>
    <definedName name="________sto1">#REF!</definedName>
    <definedName name="________sto2">#REF!</definedName>
    <definedName name="________sto3">#REF!</definedName>
    <definedName name="________val1">#REF!</definedName>
    <definedName name="________val10">#REF!</definedName>
    <definedName name="________val1001">#REF!</definedName>
    <definedName name="________val11">#REF!</definedName>
    <definedName name="________val12">#REF!</definedName>
    <definedName name="________val12763">#REF!</definedName>
    <definedName name="________val13">#REF!</definedName>
    <definedName name="________val14">#REF!</definedName>
    <definedName name="________val15">#REF!</definedName>
    <definedName name="________val2">#REF!</definedName>
    <definedName name="________val2001">#REF!</definedName>
    <definedName name="________val22763">#REF!</definedName>
    <definedName name="________val3">#REF!</definedName>
    <definedName name="________val3001">#REF!</definedName>
    <definedName name="________val32763">#REF!</definedName>
    <definedName name="________val4">#REF!</definedName>
    <definedName name="________val42763">#REF!</definedName>
    <definedName name="________val5">#REF!</definedName>
    <definedName name="________val50">#REF!</definedName>
    <definedName name="________val52">#REF!</definedName>
    <definedName name="________val53">#REF!</definedName>
    <definedName name="________val6">#REF!</definedName>
    <definedName name="________val7">#REF!</definedName>
    <definedName name="________val8">#REF!</definedName>
    <definedName name="________val9">#REF!</definedName>
    <definedName name="________vil5">#REF!</definedName>
    <definedName name="________vil6">#REF!</definedName>
    <definedName name="_______sto1">#REF!</definedName>
    <definedName name="_______sto2">#REF!</definedName>
    <definedName name="_______sto3">#REF!</definedName>
    <definedName name="_______val1">#REF!</definedName>
    <definedName name="_______val10">#REF!</definedName>
    <definedName name="_______val1001">#REF!</definedName>
    <definedName name="_______val11">#REF!</definedName>
    <definedName name="_______val12">#REF!</definedName>
    <definedName name="_______val12763">#REF!</definedName>
    <definedName name="_______val13">#REF!</definedName>
    <definedName name="_______val14">#REF!</definedName>
    <definedName name="_______val15">#REF!</definedName>
    <definedName name="_______val2">#REF!</definedName>
    <definedName name="_______val2001">#REF!</definedName>
    <definedName name="_______val22763">#REF!</definedName>
    <definedName name="_______val3">#REF!</definedName>
    <definedName name="_______val3001">#REF!</definedName>
    <definedName name="_______val32763">#REF!</definedName>
    <definedName name="_______val4">#REF!</definedName>
    <definedName name="_______val42763">#REF!</definedName>
    <definedName name="_______val5">#REF!</definedName>
    <definedName name="_______val50">#REF!</definedName>
    <definedName name="_______val52">#REF!</definedName>
    <definedName name="_______val53">#REF!</definedName>
    <definedName name="_______val6">#REF!</definedName>
    <definedName name="_______val7">#REF!</definedName>
    <definedName name="_______val8">#REF!</definedName>
    <definedName name="_______val9">#REF!</definedName>
    <definedName name="_______vil5">#REF!</definedName>
    <definedName name="_______vil6">#REF!</definedName>
    <definedName name="______sto1">#REF!</definedName>
    <definedName name="______sto2">#REF!</definedName>
    <definedName name="______sto3">#REF!</definedName>
    <definedName name="______val1">#REF!</definedName>
    <definedName name="______val10">#REF!</definedName>
    <definedName name="______val1001">#REF!</definedName>
    <definedName name="______val11">#REF!</definedName>
    <definedName name="______val12">#REF!</definedName>
    <definedName name="______val12763">#REF!</definedName>
    <definedName name="______val13">#REF!</definedName>
    <definedName name="______val14">#REF!</definedName>
    <definedName name="______val15">#REF!</definedName>
    <definedName name="______val2">#REF!</definedName>
    <definedName name="______val2001">#REF!</definedName>
    <definedName name="______val22763">#REF!</definedName>
    <definedName name="______val3">#REF!</definedName>
    <definedName name="______val3001">#REF!</definedName>
    <definedName name="______val32763">#REF!</definedName>
    <definedName name="______val4">#REF!</definedName>
    <definedName name="______val42763">#REF!</definedName>
    <definedName name="______val5">#REF!</definedName>
    <definedName name="______val50">#REF!</definedName>
    <definedName name="______val52">#REF!</definedName>
    <definedName name="______val53">#REF!</definedName>
    <definedName name="______val6">#REF!</definedName>
    <definedName name="______val7">#REF!</definedName>
    <definedName name="______val8">#REF!</definedName>
    <definedName name="______val9">#REF!</definedName>
    <definedName name="______vil5">#REF!</definedName>
    <definedName name="______vil6">#REF!</definedName>
    <definedName name="_____sto1">#REF!</definedName>
    <definedName name="_____sto2">#REF!</definedName>
    <definedName name="_____sto3">#REF!</definedName>
    <definedName name="_____val1">#REF!</definedName>
    <definedName name="_____val10">#REF!</definedName>
    <definedName name="_____val1001">#REF!</definedName>
    <definedName name="_____val11">#REF!</definedName>
    <definedName name="_____val12">#REF!</definedName>
    <definedName name="_____val12763">#REF!</definedName>
    <definedName name="_____val13">#REF!</definedName>
    <definedName name="_____val14">#REF!</definedName>
    <definedName name="_____val15">#REF!</definedName>
    <definedName name="_____val2">#REF!</definedName>
    <definedName name="_____val2001">#REF!</definedName>
    <definedName name="_____val22763">#REF!</definedName>
    <definedName name="_____val3">#REF!</definedName>
    <definedName name="_____val3001">#REF!</definedName>
    <definedName name="_____val32763">#REF!</definedName>
    <definedName name="_____val4">#REF!</definedName>
    <definedName name="_____val42763">#REF!</definedName>
    <definedName name="_____val5">#REF!</definedName>
    <definedName name="_____val50">#REF!</definedName>
    <definedName name="_____val52">#REF!</definedName>
    <definedName name="_____val53">#REF!</definedName>
    <definedName name="_____val6">#REF!</definedName>
    <definedName name="_____val7">#REF!</definedName>
    <definedName name="_____val8">#REF!</definedName>
    <definedName name="_____val9">#REF!</definedName>
    <definedName name="_____vil5">#REF!</definedName>
    <definedName name="_____vil6">#REF!</definedName>
    <definedName name="____sto1">#REF!</definedName>
    <definedName name="____sto2">#REF!</definedName>
    <definedName name="____sto3">#REF!</definedName>
    <definedName name="____val1">#REF!</definedName>
    <definedName name="____val10">#REF!</definedName>
    <definedName name="____val1001">#REF!</definedName>
    <definedName name="____val11">#REF!</definedName>
    <definedName name="____val12">#REF!</definedName>
    <definedName name="____val12763">#REF!</definedName>
    <definedName name="____val13">#REF!</definedName>
    <definedName name="____val14">#REF!</definedName>
    <definedName name="____val15">#REF!</definedName>
    <definedName name="____val2">#REF!</definedName>
    <definedName name="____val2001">#REF!</definedName>
    <definedName name="____val22763">#REF!</definedName>
    <definedName name="____val3">#REF!</definedName>
    <definedName name="____val3001">#REF!</definedName>
    <definedName name="____val32763">#REF!</definedName>
    <definedName name="____val4">#REF!</definedName>
    <definedName name="____val42763">#REF!</definedName>
    <definedName name="____val5">#REF!</definedName>
    <definedName name="____val50">#REF!</definedName>
    <definedName name="____val52">#REF!</definedName>
    <definedName name="____val53">#REF!</definedName>
    <definedName name="____val6">#REF!</definedName>
    <definedName name="____val7">#REF!</definedName>
    <definedName name="____val8">#REF!</definedName>
    <definedName name="____val9">#REF!</definedName>
    <definedName name="____vil5">#REF!</definedName>
    <definedName name="____vil6">#REF!</definedName>
    <definedName name="___sto1">#REF!</definedName>
    <definedName name="___sto2">#REF!</definedName>
    <definedName name="___sto3">#REF!</definedName>
    <definedName name="___val1">#REF!</definedName>
    <definedName name="___val10">#REF!</definedName>
    <definedName name="___val1001">#REF!</definedName>
    <definedName name="___val11">#REF!</definedName>
    <definedName name="___val12">#REF!</definedName>
    <definedName name="___val12763">#REF!</definedName>
    <definedName name="___val13">#REF!</definedName>
    <definedName name="___val14">#REF!</definedName>
    <definedName name="___val15">#REF!</definedName>
    <definedName name="___val2">#REF!</definedName>
    <definedName name="___val2001">#REF!</definedName>
    <definedName name="___val22763">#REF!</definedName>
    <definedName name="___val3">#REF!</definedName>
    <definedName name="___val3001">#REF!</definedName>
    <definedName name="___val32763">#REF!</definedName>
    <definedName name="___val4">#REF!</definedName>
    <definedName name="___val42763">#REF!</definedName>
    <definedName name="___val5">#REF!</definedName>
    <definedName name="___val50">#REF!</definedName>
    <definedName name="___val52">#REF!</definedName>
    <definedName name="___val53">#REF!</definedName>
    <definedName name="___val6">#REF!</definedName>
    <definedName name="___val7">#REF!</definedName>
    <definedName name="___val8">#REF!</definedName>
    <definedName name="___val9">#REF!</definedName>
    <definedName name="___vil5">#REF!</definedName>
    <definedName name="___vil6">#REF!</definedName>
    <definedName name="__sto1">#REF!</definedName>
    <definedName name="__sto2">#REF!</definedName>
    <definedName name="__sto3">#REF!</definedName>
    <definedName name="__val1">#REF!</definedName>
    <definedName name="__val10">#REF!</definedName>
    <definedName name="__val1001">#REF!</definedName>
    <definedName name="__val11">#REF!</definedName>
    <definedName name="__val12">#REF!</definedName>
    <definedName name="__val12763">#REF!</definedName>
    <definedName name="__val13">#REF!</definedName>
    <definedName name="__val14">#REF!</definedName>
    <definedName name="__val15">#REF!</definedName>
    <definedName name="__val2">#REF!</definedName>
    <definedName name="__val2001">#REF!</definedName>
    <definedName name="__val22763">#REF!</definedName>
    <definedName name="__val3">#REF!</definedName>
    <definedName name="__val3001">#REF!</definedName>
    <definedName name="__val32763">#REF!</definedName>
    <definedName name="__val4">#REF!</definedName>
    <definedName name="__val42763">#REF!</definedName>
    <definedName name="__val5">#REF!</definedName>
    <definedName name="__val50">#REF!</definedName>
    <definedName name="__val52">#REF!</definedName>
    <definedName name="__val53">#REF!</definedName>
    <definedName name="__val6">#REF!</definedName>
    <definedName name="__val7">#REF!</definedName>
    <definedName name="__val8">#REF!</definedName>
    <definedName name="__val9">#REF!</definedName>
    <definedName name="__vil5">#REF!</definedName>
    <definedName name="__vil6">#REF!</definedName>
    <definedName name="_sto1">#REF!</definedName>
    <definedName name="_sto2">#REF!</definedName>
    <definedName name="_sto3">#REF!</definedName>
    <definedName name="_val1">#REF!</definedName>
    <definedName name="_val10">#REF!</definedName>
    <definedName name="_val1001">#REF!</definedName>
    <definedName name="_val11">#REF!</definedName>
    <definedName name="_val12">#REF!</definedName>
    <definedName name="_val12763">#REF!</definedName>
    <definedName name="_val13">#REF!</definedName>
    <definedName name="_val14">#REF!</definedName>
    <definedName name="_val15">#REF!</definedName>
    <definedName name="_val2">#REF!</definedName>
    <definedName name="_val2001">#REF!</definedName>
    <definedName name="_val22763">#REF!</definedName>
    <definedName name="_val3">#REF!</definedName>
    <definedName name="_val3001">#REF!</definedName>
    <definedName name="_val32763">#REF!</definedName>
    <definedName name="_val4">#REF!</definedName>
    <definedName name="_val42763">#REF!</definedName>
    <definedName name="_val5">#REF!</definedName>
    <definedName name="_val50">#REF!</definedName>
    <definedName name="_val52">#REF!</definedName>
    <definedName name="_val53">#REF!</definedName>
    <definedName name="_val6">#REF!</definedName>
    <definedName name="_val7">#REF!</definedName>
    <definedName name="_val8">#REF!</definedName>
    <definedName name="_val9">#REF!</definedName>
    <definedName name="_vil5">#REF!</definedName>
    <definedName name="_vil6">#REF!</definedName>
    <definedName name="_xlnm.Print_Titles" localSheetId="14">pageca5210!$1:$8</definedName>
    <definedName name="_xlnm.Print_Titles" localSheetId="15">pageca5210a!$1:$4</definedName>
    <definedName name="_xlnm.Print_Titles" localSheetId="16">pageca5211!$1:$8</definedName>
    <definedName name="_xlnm.Print_Titles" localSheetId="17">pageca5212!$1:$4</definedName>
    <definedName name="_xlnm.Print_Titles" localSheetId="18">pageca5212a!$1:$4</definedName>
    <definedName name="_xlnm.Print_Titles" localSheetId="19">pageca5213!$1:$7</definedName>
    <definedName name="_xlnm.Print_Titles" localSheetId="20">pageca5214!$1:$5</definedName>
    <definedName name="_xlnm.Print_Titles" localSheetId="21">pageca5215!$1:$6</definedName>
    <definedName name="_xlnm.Print_Titles" localSheetId="22">pageca5215a!$1:$3</definedName>
    <definedName name="_xlnm.Print_Titles" localSheetId="23">pageca5215b!$1:$5</definedName>
    <definedName name="_xlnm.Print_Titles" localSheetId="24">pageca5216!$1:$4</definedName>
    <definedName name="_xlnm.Print_Titles" localSheetId="25">pageca5217!$1:$5</definedName>
    <definedName name="_xlnm.Print_Titles" localSheetId="26">pageca5218!$1:$4</definedName>
    <definedName name="_xlnm.Print_Titles" localSheetId="1">Pageca522!$1:$2</definedName>
    <definedName name="_xlnm.Print_Titles" localSheetId="27">pageca5221!$1:$2</definedName>
    <definedName name="_xlnm.Print_Titles" localSheetId="28">pageca5222!$1:$2</definedName>
    <definedName name="_xlnm.Print_Titles" localSheetId="29">pageca5223!$1:$6</definedName>
    <definedName name="_xlnm.Print_Titles" localSheetId="30">pageca5223a!$1:$6</definedName>
    <definedName name="_xlnm.Print_Titles" localSheetId="31">pageca5224!$1:$6</definedName>
    <definedName name="_xlnm.Print_Titles" localSheetId="32">pageca5224a!$1:$6</definedName>
    <definedName name="_xlnm.Print_Titles" localSheetId="33">pageca5225!$1:$2</definedName>
    <definedName name="_xlnm.Print_Titles" localSheetId="34">pageca5225a!$A:$B,pageca5225a!$1:$5</definedName>
    <definedName name="_xlnm.Print_Titles" localSheetId="35">pageca5226a!$1:$5</definedName>
    <definedName name="_xlnm.Print_Titles" localSheetId="36">pageca5226b!$1:$5</definedName>
    <definedName name="_xlnm.Print_Titles" localSheetId="37">pageca5226c!$1:$5</definedName>
    <definedName name="_xlnm.Print_Titles" localSheetId="38">pageca5226d!$A:$B,pageca5226d!$1:$5</definedName>
    <definedName name="_xlnm.Print_Titles" localSheetId="39">pageca5226e!$A:$B,pageca5226e!$1:$5</definedName>
    <definedName name="_xlnm.Print_Titles" localSheetId="40">pageca5226f!$1:$5</definedName>
    <definedName name="_xlnm.Print_Titles" localSheetId="41">pageca5226g!$1:$5</definedName>
    <definedName name="_xlnm.Print_Titles" localSheetId="42">pageca5226h!$A:$B,pageca5226h!$1:$5</definedName>
    <definedName name="_xlnm.Print_Titles" localSheetId="43">pageca5226i!$1:$5</definedName>
    <definedName name="_xlnm.Print_Titles" localSheetId="44">pageca5226j!$A:$B,pageca5226j!$1:$5</definedName>
    <definedName name="_xlnm.Print_Titles" localSheetId="45">pageca5226k!$A:$B,pageca5226k!$1:$5</definedName>
    <definedName name="_xlnm.Print_Titles" localSheetId="46">pageca5226l!$1:$5</definedName>
    <definedName name="_xlnm.Print_Titles" localSheetId="47">pageca5226m!$A:$B,pageca5226m!$1:$5</definedName>
    <definedName name="_xlnm.Print_Titles" localSheetId="48">pageca5226n!$A:$B,pageca5226n!$1:$5</definedName>
    <definedName name="_xlnm.Print_Titles" localSheetId="4">pageca523c!$1:$2</definedName>
    <definedName name="_xlnm.Print_Titles" localSheetId="5">pageca523d!$1:$6</definedName>
    <definedName name="_xlnm.Print_Titles" localSheetId="6">pageca523e!$1:$6</definedName>
    <definedName name="_xlnm.Print_Titles" localSheetId="7">pageca524!$1:$2</definedName>
    <definedName name="_xlnm.Print_Titles" localSheetId="49">pageca5240!$1:$4</definedName>
    <definedName name="_xlnm.Print_Titles" localSheetId="50">pageca5245!$1:$6</definedName>
    <definedName name="_xlnm.Print_Titles" localSheetId="51">pageca5246!$1:$7</definedName>
    <definedName name="_xlnm.Print_Titles" localSheetId="52">pageca5251!$1:$2</definedName>
    <definedName name="_xlnm.Print_Titles" localSheetId="53">pageca5252!$1:$4</definedName>
    <definedName name="_xlnm.Print_Titles" localSheetId="54">pageca5253!$1:$4</definedName>
    <definedName name="_xlnm.Print_Titles" localSheetId="8">pageca525a!$1:$2</definedName>
    <definedName name="_xlnm.Print_Titles" localSheetId="9">pageca525b!$1:$2</definedName>
    <definedName name="_xlnm.Print_Titles" localSheetId="10">pageca526!$1:$2</definedName>
    <definedName name="_xlnm.Print_Titles" localSheetId="11">pageca527!$1:$2</definedName>
    <definedName name="_xlnm.Print_Titles" localSheetId="55">pageca5271!$1:$6</definedName>
    <definedName name="_xlnm.Print_Titles" localSheetId="56">pageca5272!$1:$6</definedName>
    <definedName name="_xlnm.Print_Titles" localSheetId="57">pageca5274!$1:$4</definedName>
    <definedName name="_xlnm.Print_Titles" localSheetId="12">pageca528!$1:$2</definedName>
    <definedName name="_xlnm.Print_Titles" localSheetId="13">pageca529!$1:$2</definedName>
    <definedName name="p4v1">#REF!</definedName>
    <definedName name="p4v2">#REF!</definedName>
    <definedName name="p4v3">#REF!</definedName>
    <definedName name="p4v4">#REF!</definedName>
    <definedName name="p4v5">#REF!</definedName>
    <definedName name="p4v6">#REF!</definedName>
    <definedName name="p5v3">#REF!</definedName>
    <definedName name="p5v4">#REF!</definedName>
    <definedName name="p5v6">#REF!</definedName>
    <definedName name="VAL_I">#REF!</definedName>
    <definedName name="VAL_II">#REF!</definedName>
    <definedName name="VAL_III">#REF!</definedName>
    <definedName name="VAL_IV">#REF!</definedName>
    <definedName name="val12_">#REF!</definedName>
    <definedName name="val15_">#REF!</definedName>
    <definedName name="val3_">#REF!</definedName>
    <definedName name="val6_">#REF!</definedName>
    <definedName name="val9_">#REF!</definedName>
    <definedName name="valA">#REF!</definedName>
    <definedName name="valA1">#REF!</definedName>
    <definedName name="valB">#REF!</definedName>
    <definedName name="valB1">#REF!</definedName>
    <definedName name="valC">#REF!</definedName>
    <definedName name="valD">#REF!</definedName>
    <definedName name="vall1001">#REF!</definedName>
    <definedName name="wrn.edM52." localSheetId="0" hidden="1">{#N/A,#N/A,TRUE,"menu";#N/A,#N/A,TRUE,"Page521";#N/A,#N/A,TRUE,"Page522";#N/A,#N/A,TRUE,"Page523"}</definedName>
    <definedName name="wrn.edM52." localSheetId="14" hidden="1">{#N/A,#N/A,TRUE,"menu";#N/A,#N/A,TRUE,"Page521";#N/A,#N/A,TRUE,"Page522";#N/A,#N/A,TRUE,"Page523"}</definedName>
    <definedName name="wrn.edM52." localSheetId="15" hidden="1">{#N/A,#N/A,TRUE,"menu";#N/A,#N/A,TRUE,"Page521";#N/A,#N/A,TRUE,"Page522";#N/A,#N/A,TRUE,"Page523"}</definedName>
    <definedName name="wrn.edM52." localSheetId="16" hidden="1">{#N/A,#N/A,TRUE,"menu";#N/A,#N/A,TRUE,"Page521";#N/A,#N/A,TRUE,"Page522";#N/A,#N/A,TRUE,"Page523"}</definedName>
    <definedName name="wrn.edM52." localSheetId="17" hidden="1">{#N/A,#N/A,TRUE,"menu";#N/A,#N/A,TRUE,"Page521";#N/A,#N/A,TRUE,"Page522";#N/A,#N/A,TRUE,"Page523"}</definedName>
    <definedName name="wrn.edM52." localSheetId="18" hidden="1">{#N/A,#N/A,TRUE,"menu";#N/A,#N/A,TRUE,"Page521";#N/A,#N/A,TRUE,"Page522";#N/A,#N/A,TRUE,"Page523"}</definedName>
    <definedName name="wrn.edM52." localSheetId="19" hidden="1">{#N/A,#N/A,TRUE,"menu";#N/A,#N/A,TRUE,"Page521";#N/A,#N/A,TRUE,"Page522";#N/A,#N/A,TRUE,"Page523"}</definedName>
    <definedName name="wrn.edM52." localSheetId="20" hidden="1">{#N/A,#N/A,TRUE,"menu";#N/A,#N/A,TRUE,"Page521";#N/A,#N/A,TRUE,"Page522";#N/A,#N/A,TRUE,"Page523"}</definedName>
    <definedName name="wrn.edM52." localSheetId="21" hidden="1">{#N/A,#N/A,TRUE,"menu";#N/A,#N/A,TRUE,"Page521";#N/A,#N/A,TRUE,"Page522";#N/A,#N/A,TRUE,"Page523"}</definedName>
    <definedName name="wrn.edM52." localSheetId="22" hidden="1">{#N/A,#N/A,TRUE,"menu";#N/A,#N/A,TRUE,"Page521";#N/A,#N/A,TRUE,"Page522";#N/A,#N/A,TRUE,"Page523"}</definedName>
    <definedName name="wrn.edM52." localSheetId="23" hidden="1">{#N/A,#N/A,TRUE,"menu";#N/A,#N/A,TRUE,"Page521";#N/A,#N/A,TRUE,"Page522";#N/A,#N/A,TRUE,"Page523"}</definedName>
    <definedName name="wrn.edM52." localSheetId="24" hidden="1">{#N/A,#N/A,TRUE,"menu";#N/A,#N/A,TRUE,"Page521";#N/A,#N/A,TRUE,"Page522";#N/A,#N/A,TRUE,"Page523"}</definedName>
    <definedName name="wrn.edM52." localSheetId="25" hidden="1">{#N/A,#N/A,TRUE,"menu";#N/A,#N/A,TRUE,"Page521";#N/A,#N/A,TRUE,"Page522";#N/A,#N/A,TRUE,"Page523"}</definedName>
    <definedName name="wrn.edM52." localSheetId="26" hidden="1">{#N/A,#N/A,TRUE,"menu";#N/A,#N/A,TRUE,"Page521";#N/A,#N/A,TRUE,"Page522";#N/A,#N/A,TRUE,"Page523"}</definedName>
    <definedName name="wrn.edM52." localSheetId="1" hidden="1">{#N/A,#N/A,TRUE,"menu";#N/A,#N/A,TRUE,"Page521";#N/A,#N/A,TRUE,"Page522";#N/A,#N/A,TRUE,"Page523"}</definedName>
    <definedName name="wrn.edM52." localSheetId="27" hidden="1">{#N/A,#N/A,TRUE,"menu";#N/A,#N/A,TRUE,"Page521";#N/A,#N/A,TRUE,"Page522";#N/A,#N/A,TRUE,"Page523"}</definedName>
    <definedName name="wrn.edM52." localSheetId="28" hidden="1">{#N/A,#N/A,TRUE,"menu";#N/A,#N/A,TRUE,"Page521";#N/A,#N/A,TRUE,"Page522";#N/A,#N/A,TRUE,"Page523"}</definedName>
    <definedName name="wrn.edM52." localSheetId="29" hidden="1">{#N/A,#N/A,TRUE,"menu";#N/A,#N/A,TRUE,"Page521";#N/A,#N/A,TRUE,"Page522";#N/A,#N/A,TRUE,"Page523"}</definedName>
    <definedName name="wrn.edM52." localSheetId="30" hidden="1">{#N/A,#N/A,TRUE,"menu";#N/A,#N/A,TRUE,"Page521";#N/A,#N/A,TRUE,"Page522";#N/A,#N/A,TRUE,"Page523"}</definedName>
    <definedName name="wrn.edM52." localSheetId="31" hidden="1">{#N/A,#N/A,TRUE,"menu";#N/A,#N/A,TRUE,"Page521";#N/A,#N/A,TRUE,"Page522";#N/A,#N/A,TRUE,"Page523"}</definedName>
    <definedName name="wrn.edM52." localSheetId="32" hidden="1">{#N/A,#N/A,TRUE,"menu";#N/A,#N/A,TRUE,"Page521";#N/A,#N/A,TRUE,"Page522";#N/A,#N/A,TRUE,"Page523"}</definedName>
    <definedName name="wrn.edM52." localSheetId="33" hidden="1">{#N/A,#N/A,TRUE,"menu";#N/A,#N/A,TRUE,"Page521";#N/A,#N/A,TRUE,"Page522";#N/A,#N/A,TRUE,"Page523"}</definedName>
    <definedName name="wrn.edM52." localSheetId="34" hidden="1">{#N/A,#N/A,TRUE,"menu";#N/A,#N/A,TRUE,"Page521";#N/A,#N/A,TRUE,"Page522";#N/A,#N/A,TRUE,"Page523"}</definedName>
    <definedName name="wrn.edM52." localSheetId="35" hidden="1">{#N/A,#N/A,TRUE,"menu";#N/A,#N/A,TRUE,"Page521";#N/A,#N/A,TRUE,"Page522";#N/A,#N/A,TRUE,"Page523"}</definedName>
    <definedName name="wrn.edM52." localSheetId="36" hidden="1">{#N/A,#N/A,TRUE,"menu";#N/A,#N/A,TRUE,"Page521";#N/A,#N/A,TRUE,"Page522";#N/A,#N/A,TRUE,"Page523"}</definedName>
    <definedName name="wrn.edM52." localSheetId="37" hidden="1">{#N/A,#N/A,TRUE,"menu";#N/A,#N/A,TRUE,"Page521";#N/A,#N/A,TRUE,"Page522";#N/A,#N/A,TRUE,"Page523"}</definedName>
    <definedName name="wrn.edM52." localSheetId="38" hidden="1">{#N/A,#N/A,TRUE,"menu";#N/A,#N/A,TRUE,"Page521";#N/A,#N/A,TRUE,"Page522";#N/A,#N/A,TRUE,"Page523"}</definedName>
    <definedName name="wrn.edM52." localSheetId="39" hidden="1">{#N/A,#N/A,TRUE,"menu";#N/A,#N/A,TRUE,"Page521";#N/A,#N/A,TRUE,"Page522";#N/A,#N/A,TRUE,"Page523"}</definedName>
    <definedName name="wrn.edM52." localSheetId="40" hidden="1">{#N/A,#N/A,TRUE,"menu";#N/A,#N/A,TRUE,"Page521";#N/A,#N/A,TRUE,"Page522";#N/A,#N/A,TRUE,"Page523"}</definedName>
    <definedName name="wrn.edM52." localSheetId="41" hidden="1">{#N/A,#N/A,TRUE,"menu";#N/A,#N/A,TRUE,"Page521";#N/A,#N/A,TRUE,"Page522";#N/A,#N/A,TRUE,"Page523"}</definedName>
    <definedName name="wrn.edM52." localSheetId="42" hidden="1">{#N/A,#N/A,TRUE,"menu";#N/A,#N/A,TRUE,"Page521";#N/A,#N/A,TRUE,"Page522";#N/A,#N/A,TRUE,"Page523"}</definedName>
    <definedName name="wrn.edM52." localSheetId="43" hidden="1">{#N/A,#N/A,TRUE,"menu";#N/A,#N/A,TRUE,"Page521";#N/A,#N/A,TRUE,"Page522";#N/A,#N/A,TRUE,"Page523"}</definedName>
    <definedName name="wrn.edM52." localSheetId="44" hidden="1">{#N/A,#N/A,TRUE,"menu";#N/A,#N/A,TRUE,"Page521";#N/A,#N/A,TRUE,"Page522";#N/A,#N/A,TRUE,"Page523"}</definedName>
    <definedName name="wrn.edM52." localSheetId="45" hidden="1">{#N/A,#N/A,TRUE,"menu";#N/A,#N/A,TRUE,"Page521";#N/A,#N/A,TRUE,"Page522";#N/A,#N/A,TRUE,"Page523"}</definedName>
    <definedName name="wrn.edM52." localSheetId="46" hidden="1">{#N/A,#N/A,TRUE,"menu";#N/A,#N/A,TRUE,"Page521";#N/A,#N/A,TRUE,"Page522";#N/A,#N/A,TRUE,"Page523"}</definedName>
    <definedName name="wrn.edM52." localSheetId="47" hidden="1">{#N/A,#N/A,TRUE,"menu";#N/A,#N/A,TRUE,"Page521";#N/A,#N/A,TRUE,"Page522";#N/A,#N/A,TRUE,"Page523"}</definedName>
    <definedName name="wrn.edM52." localSheetId="48" hidden="1">{#N/A,#N/A,TRUE,"menu";#N/A,#N/A,TRUE,"Page521";#N/A,#N/A,TRUE,"Page522";#N/A,#N/A,TRUE,"Page523"}</definedName>
    <definedName name="wrn.edM52." localSheetId="2" hidden="1">{#N/A,#N/A,TRUE,"menu";#N/A,#N/A,TRUE,"Page521";#N/A,#N/A,TRUE,"Page522";#N/A,#N/A,TRUE,"Page523"}</definedName>
    <definedName name="wrn.edM52." localSheetId="3" hidden="1">{#N/A,#N/A,TRUE,"menu";#N/A,#N/A,TRUE,"Page521";#N/A,#N/A,TRUE,"Page522";#N/A,#N/A,TRUE,"Page523"}</definedName>
    <definedName name="wrn.edM52." localSheetId="4" hidden="1">{#N/A,#N/A,TRUE,"menu";#N/A,#N/A,TRUE,"Page521";#N/A,#N/A,TRUE,"Page522";#N/A,#N/A,TRUE,"Page523"}</definedName>
    <definedName name="wrn.edM52." localSheetId="5" hidden="1">{#N/A,#N/A,TRUE,"menu";#N/A,#N/A,TRUE,"Page521";#N/A,#N/A,TRUE,"Page522";#N/A,#N/A,TRUE,"Page523"}</definedName>
    <definedName name="wrn.edM52." localSheetId="6" hidden="1">{#N/A,#N/A,TRUE,"menu";#N/A,#N/A,TRUE,"Page521";#N/A,#N/A,TRUE,"Page522";#N/A,#N/A,TRUE,"Page523"}</definedName>
    <definedName name="wrn.edM52." localSheetId="7" hidden="1">{#N/A,#N/A,TRUE,"menu";#N/A,#N/A,TRUE,"Page521";#N/A,#N/A,TRUE,"Page522";#N/A,#N/A,TRUE,"Page523"}</definedName>
    <definedName name="wrn.edM52." localSheetId="49" hidden="1">{#N/A,#N/A,TRUE,"menu";#N/A,#N/A,TRUE,"Page521";#N/A,#N/A,TRUE,"Page522";#N/A,#N/A,TRUE,"Page523"}</definedName>
    <definedName name="wrn.edM52." localSheetId="50" hidden="1">{#N/A,#N/A,TRUE,"menu";#N/A,#N/A,TRUE,"Page521";#N/A,#N/A,TRUE,"Page522";#N/A,#N/A,TRUE,"Page523"}</definedName>
    <definedName name="wrn.edM52." localSheetId="51" hidden="1">{#N/A,#N/A,TRUE,"menu";#N/A,#N/A,TRUE,"Page521";#N/A,#N/A,TRUE,"Page522";#N/A,#N/A,TRUE,"Page523"}</definedName>
    <definedName name="wrn.edM52." localSheetId="52" hidden="1">{#N/A,#N/A,TRUE,"menu";#N/A,#N/A,TRUE,"Page521";#N/A,#N/A,TRUE,"Page522";#N/A,#N/A,TRUE,"Page523"}</definedName>
    <definedName name="wrn.edM52." localSheetId="53" hidden="1">{#N/A,#N/A,TRUE,"menu";#N/A,#N/A,TRUE,"Page521";#N/A,#N/A,TRUE,"Page522";#N/A,#N/A,TRUE,"Page523"}</definedName>
    <definedName name="wrn.edM52." localSheetId="54" hidden="1">{#N/A,#N/A,TRUE,"menu";#N/A,#N/A,TRUE,"Page521";#N/A,#N/A,TRUE,"Page522";#N/A,#N/A,TRUE,"Page523"}</definedName>
    <definedName name="wrn.edM52." localSheetId="8" hidden="1">{#N/A,#N/A,TRUE,"menu";#N/A,#N/A,TRUE,"Page521";#N/A,#N/A,TRUE,"Page522";#N/A,#N/A,TRUE,"Page523"}</definedName>
    <definedName name="wrn.edM52." localSheetId="9" hidden="1">{#N/A,#N/A,TRUE,"menu";#N/A,#N/A,TRUE,"Page521";#N/A,#N/A,TRUE,"Page522";#N/A,#N/A,TRUE,"Page523"}</definedName>
    <definedName name="wrn.edM52." localSheetId="10" hidden="1">{#N/A,#N/A,TRUE,"menu";#N/A,#N/A,TRUE,"Page521";#N/A,#N/A,TRUE,"Page522";#N/A,#N/A,TRUE,"Page523"}</definedName>
    <definedName name="wrn.edM52." localSheetId="11" hidden="1">{#N/A,#N/A,TRUE,"menu";#N/A,#N/A,TRUE,"Page521";#N/A,#N/A,TRUE,"Page522";#N/A,#N/A,TRUE,"Page523"}</definedName>
    <definedName name="wrn.edM52." localSheetId="55" hidden="1">{#N/A,#N/A,TRUE,"menu";#N/A,#N/A,TRUE,"Page521";#N/A,#N/A,TRUE,"Page522";#N/A,#N/A,TRUE,"Page523"}</definedName>
    <definedName name="wrn.edM52." localSheetId="56" hidden="1">{#N/A,#N/A,TRUE,"menu";#N/A,#N/A,TRUE,"Page521";#N/A,#N/A,TRUE,"Page522";#N/A,#N/A,TRUE,"Page523"}</definedName>
    <definedName name="wrn.edM52." localSheetId="57" hidden="1">{#N/A,#N/A,TRUE,"menu";#N/A,#N/A,TRUE,"Page521";#N/A,#N/A,TRUE,"Page522";#N/A,#N/A,TRUE,"Page523"}</definedName>
    <definedName name="wrn.edM52." localSheetId="12" hidden="1">{#N/A,#N/A,TRUE,"menu";#N/A,#N/A,TRUE,"Page521";#N/A,#N/A,TRUE,"Page522";#N/A,#N/A,TRUE,"Page523"}</definedName>
    <definedName name="wrn.edM52." localSheetId="13" hidden="1">{#N/A,#N/A,TRUE,"menu";#N/A,#N/A,TRUE,"Page521";#N/A,#N/A,TRUE,"Page522";#N/A,#N/A,TRUE,"Page523"}</definedName>
    <definedName name="wrn.edM52." hidden="1">{#N/A,#N/A,TRUE,"menu";#N/A,#N/A,TRUE,"Page521";#N/A,#N/A,TRUE,"Page522";#N/A,#N/A,TRUE,"Page523"}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6" l="1"/>
  <c r="J9" i="56"/>
  <c r="H27" i="56" s="1"/>
  <c r="J11" i="56"/>
  <c r="H28" i="56" s="1"/>
  <c r="H19" i="56"/>
  <c r="H20" i="56"/>
  <c r="H21" i="56"/>
  <c r="H26" i="56"/>
  <c r="D12" i="53"/>
  <c r="F12" i="53"/>
  <c r="D16" i="53"/>
  <c r="F16" i="53"/>
  <c r="D18" i="53"/>
  <c r="F18" i="53"/>
  <c r="D19" i="53"/>
  <c r="D20" i="53" s="1"/>
  <c r="F19" i="53"/>
  <c r="F20" i="53"/>
  <c r="D28" i="53"/>
  <c r="G28" i="53"/>
  <c r="D29" i="53"/>
  <c r="G29" i="53"/>
  <c r="B30" i="53"/>
  <c r="D30" i="53" s="1"/>
  <c r="C30" i="53"/>
  <c r="E30" i="53"/>
  <c r="G30" i="53" s="1"/>
  <c r="F30" i="53"/>
  <c r="C25" i="52"/>
  <c r="D25" i="52"/>
  <c r="D31" i="52" s="1"/>
  <c r="D38" i="52" s="1"/>
  <c r="C31" i="52"/>
  <c r="C38" i="52" s="1"/>
  <c r="B18" i="51"/>
  <c r="D18" i="51"/>
  <c r="D23" i="51" s="1"/>
  <c r="D30" i="51" s="1"/>
  <c r="D35" i="51" s="1"/>
  <c r="C37" i="51" s="1"/>
  <c r="B23" i="51"/>
  <c r="B30" i="51" s="1"/>
  <c r="B35" i="51" s="1"/>
  <c r="E5" i="50"/>
  <c r="E6" i="50"/>
  <c r="E7" i="50"/>
  <c r="E8" i="50"/>
  <c r="E9" i="50"/>
  <c r="E10" i="50"/>
  <c r="E11" i="50"/>
  <c r="E12" i="50"/>
  <c r="E13" i="50"/>
  <c r="E14" i="50"/>
  <c r="E15" i="50"/>
  <c r="E16" i="50"/>
  <c r="E17" i="50"/>
  <c r="E18" i="50"/>
  <c r="E19" i="50"/>
  <c r="E20" i="50"/>
  <c r="E21" i="50"/>
  <c r="E22" i="50"/>
  <c r="E23" i="50"/>
  <c r="E24" i="50"/>
  <c r="C25" i="50"/>
  <c r="D25" i="50"/>
  <c r="E25" i="50"/>
  <c r="E30" i="50"/>
  <c r="E31" i="50"/>
  <c r="E32" i="50"/>
  <c r="E33" i="50"/>
  <c r="E34" i="50"/>
  <c r="E35" i="50"/>
  <c r="E36" i="50"/>
  <c r="E37" i="50"/>
  <c r="E38" i="50"/>
  <c r="E39" i="50"/>
  <c r="E40" i="50"/>
  <c r="E41" i="50"/>
  <c r="E42" i="50"/>
  <c r="E43" i="50"/>
  <c r="C44" i="50"/>
  <c r="E44" i="50" s="1"/>
  <c r="D44" i="50"/>
  <c r="E5" i="49"/>
  <c r="E6" i="49"/>
  <c r="E7" i="49"/>
  <c r="E8" i="49"/>
  <c r="E9" i="49"/>
  <c r="E10" i="49"/>
  <c r="E11" i="49"/>
  <c r="E12" i="49"/>
  <c r="E13" i="49"/>
  <c r="E14" i="49"/>
  <c r="E15" i="49"/>
  <c r="E16" i="49"/>
  <c r="E17" i="49"/>
  <c r="E18" i="49"/>
  <c r="E19" i="49"/>
  <c r="E20" i="49"/>
  <c r="E21" i="49"/>
  <c r="E22" i="49"/>
  <c r="C23" i="49"/>
  <c r="E23" i="49" s="1"/>
  <c r="D23" i="49"/>
  <c r="E30" i="49"/>
  <c r="E31" i="49"/>
  <c r="E32" i="49"/>
  <c r="E33" i="49"/>
  <c r="E34" i="49"/>
  <c r="E35" i="49"/>
  <c r="E36" i="49"/>
  <c r="E37" i="49"/>
  <c r="E38" i="49"/>
  <c r="E39" i="49"/>
  <c r="E40" i="49"/>
  <c r="E41" i="49"/>
  <c r="E42" i="49"/>
  <c r="E43" i="49"/>
  <c r="E44" i="49"/>
  <c r="E45" i="49"/>
  <c r="C46" i="49"/>
  <c r="E46" i="49" s="1"/>
  <c r="D46" i="49"/>
  <c r="B6" i="48"/>
  <c r="C6" i="48"/>
  <c r="C20" i="48" s="1"/>
  <c r="D6" i="48"/>
  <c r="D20" i="48" s="1"/>
  <c r="E6" i="48"/>
  <c r="F6" i="48"/>
  <c r="G6" i="48"/>
  <c r="G20" i="48" s="1"/>
  <c r="B20" i="48"/>
  <c r="E20" i="48"/>
  <c r="F20" i="48"/>
  <c r="B6" i="47"/>
  <c r="C6" i="47"/>
  <c r="C18" i="47" s="1"/>
  <c r="D6" i="47"/>
  <c r="E6" i="47"/>
  <c r="B18" i="47"/>
  <c r="D18" i="47"/>
  <c r="E18" i="47"/>
  <c r="C26" i="33"/>
  <c r="D26" i="33"/>
  <c r="E26" i="33"/>
  <c r="F26" i="33"/>
  <c r="G26" i="33"/>
  <c r="H26" i="33"/>
  <c r="I26" i="33"/>
  <c r="C25" i="32"/>
  <c r="D25" i="32"/>
  <c r="E25" i="32"/>
  <c r="F25" i="32"/>
  <c r="G25" i="32"/>
  <c r="C37" i="30"/>
  <c r="D37" i="30"/>
  <c r="E37" i="30"/>
  <c r="F37" i="30"/>
  <c r="G37" i="30"/>
  <c r="H37" i="30"/>
  <c r="I37" i="30"/>
  <c r="C32" i="28"/>
  <c r="D32" i="28"/>
  <c r="E32" i="28"/>
  <c r="F32" i="28"/>
  <c r="G32" i="28"/>
  <c r="P9" i="27"/>
  <c r="P10" i="27"/>
  <c r="P11" i="27"/>
  <c r="P12" i="27"/>
  <c r="P13" i="27"/>
  <c r="P14" i="27"/>
  <c r="P15" i="27"/>
  <c r="P16" i="27"/>
  <c r="P17" i="27"/>
  <c r="B18" i="27"/>
  <c r="C18" i="27"/>
  <c r="D18" i="27"/>
  <c r="E18" i="27"/>
  <c r="F18" i="27"/>
  <c r="G18" i="27"/>
  <c r="H18" i="27"/>
  <c r="I18" i="27"/>
  <c r="J18" i="27"/>
  <c r="K18" i="27"/>
  <c r="L18" i="27"/>
  <c r="M18" i="27"/>
  <c r="N18" i="27"/>
  <c r="O18" i="27"/>
  <c r="P18" i="27"/>
  <c r="P20" i="27"/>
  <c r="P21" i="27"/>
  <c r="P22" i="27"/>
  <c r="P23" i="27" s="1"/>
  <c r="B23" i="27"/>
  <c r="C23" i="27"/>
  <c r="D23" i="27"/>
  <c r="E23" i="27"/>
  <c r="F23" i="27"/>
  <c r="G23" i="27"/>
  <c r="H23" i="27"/>
  <c r="I23" i="27"/>
  <c r="J23" i="27"/>
  <c r="K23" i="27"/>
  <c r="L23" i="27"/>
  <c r="M23" i="27"/>
  <c r="N23" i="27"/>
  <c r="O23" i="27"/>
  <c r="P26" i="27"/>
  <c r="P27" i="27"/>
  <c r="P28" i="27"/>
  <c r="B29" i="27"/>
  <c r="C29" i="27"/>
  <c r="D29" i="27"/>
  <c r="E29" i="27"/>
  <c r="F29" i="27"/>
  <c r="G29" i="27"/>
  <c r="H29" i="27"/>
  <c r="I29" i="27"/>
  <c r="P31" i="27"/>
  <c r="P32" i="27"/>
  <c r="P33" i="27"/>
  <c r="P34" i="27" s="1"/>
  <c r="B34" i="27"/>
  <c r="C34" i="27"/>
  <c r="D34" i="27"/>
  <c r="E34" i="27"/>
  <c r="F34" i="27"/>
  <c r="G34" i="27"/>
  <c r="H34" i="27"/>
  <c r="I34" i="27"/>
  <c r="J34" i="27"/>
  <c r="K34" i="27"/>
  <c r="L34" i="27"/>
  <c r="M34" i="27"/>
  <c r="N34" i="27"/>
  <c r="O34" i="27"/>
  <c r="Q9"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Q36" i="26"/>
  <c r="Q37" i="26"/>
  <c r="Q38" i="26"/>
  <c r="Q39" i="26"/>
  <c r="Q40" i="26"/>
  <c r="Q41" i="26"/>
  <c r="Q42" i="26"/>
  <c r="Q43" i="26"/>
  <c r="Q44" i="26"/>
  <c r="Q45" i="26"/>
  <c r="Q46" i="26"/>
  <c r="Q47" i="26"/>
  <c r="Q48" i="26"/>
  <c r="Q49" i="26"/>
  <c r="Q50" i="26"/>
  <c r="Q51" i="26"/>
  <c r="Q52" i="26"/>
  <c r="Q53" i="26"/>
  <c r="Q54" i="26"/>
  <c r="Q55" i="26"/>
  <c r="Q56" i="26"/>
  <c r="Q57" i="26"/>
  <c r="Q58" i="26"/>
  <c r="Q59" i="26"/>
  <c r="Q60" i="26"/>
  <c r="Q61" i="26"/>
  <c r="Q62" i="26"/>
  <c r="Q63" i="26"/>
  <c r="Q64" i="26"/>
  <c r="Q65" i="26"/>
  <c r="Q66" i="26"/>
  <c r="Q67" i="26"/>
  <c r="Q68" i="26"/>
  <c r="Q69" i="26"/>
  <c r="Q70" i="26"/>
  <c r="Q71" i="26"/>
  <c r="Q72" i="26"/>
  <c r="Q73" i="26"/>
  <c r="Q74" i="26"/>
  <c r="Q75" i="26"/>
  <c r="Q76" i="26"/>
  <c r="Q79" i="26"/>
  <c r="Q80" i="26"/>
  <c r="Q81" i="26"/>
  <c r="Q82" i="26"/>
  <c r="Q83" i="26"/>
  <c r="Q84" i="26"/>
  <c r="Q85" i="26"/>
  <c r="Q86" i="26"/>
  <c r="Q87" i="26"/>
  <c r="Q88" i="26"/>
  <c r="Q89" i="26"/>
  <c r="Q90" i="26"/>
  <c r="Q91" i="26"/>
  <c r="Q92" i="26"/>
  <c r="Q93" i="26"/>
  <c r="Q94" i="26"/>
  <c r="Q95" i="26"/>
  <c r="Q96" i="26"/>
  <c r="Q97" i="26"/>
  <c r="Q98" i="26"/>
  <c r="Q99" i="26"/>
  <c r="Q100" i="26"/>
  <c r="Q101" i="26"/>
  <c r="Q102" i="26"/>
  <c r="Q103" i="26"/>
  <c r="Q104" i="26"/>
  <c r="Q105" i="26"/>
  <c r="Q106" i="26"/>
  <c r="Q107" i="26"/>
  <c r="Q108" i="26"/>
  <c r="Q109" i="26"/>
  <c r="Q110" i="26"/>
  <c r="Q111" i="26"/>
  <c r="Q112" i="26"/>
  <c r="Q113" i="26"/>
  <c r="Q114" i="26"/>
  <c r="Q115" i="26"/>
  <c r="Q116" i="26"/>
  <c r="Q117" i="26"/>
  <c r="Q118" i="26"/>
  <c r="Q119" i="26"/>
  <c r="Q120" i="26"/>
  <c r="Q121" i="26"/>
  <c r="Q122" i="26"/>
  <c r="Q123" i="26"/>
  <c r="Q124" i="26"/>
  <c r="Q125" i="26"/>
  <c r="Q126" i="26"/>
  <c r="Q127" i="26"/>
  <c r="Q128" i="26"/>
  <c r="Q129" i="26"/>
  <c r="Q130" i="26"/>
  <c r="Q131" i="26"/>
  <c r="Q132" i="26"/>
  <c r="Q133" i="26"/>
  <c r="Q134" i="26"/>
  <c r="Q135" i="26"/>
  <c r="Q136" i="26"/>
  <c r="Q137" i="26"/>
  <c r="Q138" i="26"/>
  <c r="Q139" i="26"/>
  <c r="Q140" i="26"/>
  <c r="Q141" i="26"/>
  <c r="Q142" i="26"/>
  <c r="Q143" i="26"/>
  <c r="Q144" i="26"/>
  <c r="Q145" i="26"/>
  <c r="Q146" i="26"/>
  <c r="Q147" i="26"/>
  <c r="Q148" i="26"/>
  <c r="Q149" i="26"/>
  <c r="Q150" i="26"/>
  <c r="Q151" i="26"/>
  <c r="Q152" i="26"/>
  <c r="Q153" i="26"/>
  <c r="Q154" i="26"/>
  <c r="Q155" i="26"/>
  <c r="Q156" i="26"/>
  <c r="Q157" i="26"/>
  <c r="Q158" i="26"/>
  <c r="Q159" i="26"/>
  <c r="Q160" i="26"/>
  <c r="Q161" i="26"/>
  <c r="Q162" i="26"/>
  <c r="Q163" i="26"/>
  <c r="Q164" i="26"/>
  <c r="Q165" i="26"/>
  <c r="Q166" i="26"/>
  <c r="Q167" i="26"/>
  <c r="Q171" i="26"/>
  <c r="Q172" i="26"/>
  <c r="Q173" i="26"/>
  <c r="Q174" i="26"/>
  <c r="Q175" i="26"/>
  <c r="Q176" i="26"/>
  <c r="Q177" i="26"/>
  <c r="Q178" i="26"/>
  <c r="Q179" i="26"/>
  <c r="Q180" i="26"/>
  <c r="Q181" i="26"/>
  <c r="Q182" i="26"/>
  <c r="Q183" i="26"/>
  <c r="Q184" i="26"/>
  <c r="Q185" i="26"/>
  <c r="Q186" i="26"/>
  <c r="Q187" i="26"/>
  <c r="Q188" i="26"/>
  <c r="Q189" i="26"/>
  <c r="Q190" i="26"/>
  <c r="Q191" i="26"/>
  <c r="Q192" i="26"/>
  <c r="Q193" i="26"/>
  <c r="Q194" i="26"/>
  <c r="Q195" i="26"/>
  <c r="Q196" i="26"/>
  <c r="Q197" i="26"/>
  <c r="Q198" i="26"/>
  <c r="Q199" i="26"/>
  <c r="Q200" i="26"/>
  <c r="Q201" i="26"/>
  <c r="Q202" i="26"/>
  <c r="Q203" i="26"/>
  <c r="Q204" i="26"/>
  <c r="Q205" i="26"/>
  <c r="Q206" i="26"/>
  <c r="Q207" i="26"/>
  <c r="Q208" i="26"/>
  <c r="Q209" i="26"/>
  <c r="Q210" i="26"/>
  <c r="Q211" i="26"/>
  <c r="Q212" i="26"/>
  <c r="Q213" i="26"/>
  <c r="Q214" i="26"/>
  <c r="Q215" i="26"/>
  <c r="Q216" i="26"/>
  <c r="Q217" i="26"/>
  <c r="Q218" i="26"/>
  <c r="Q219" i="26"/>
  <c r="Q220" i="26"/>
  <c r="Q221" i="26"/>
  <c r="Q222" i="26"/>
  <c r="Q223" i="26"/>
  <c r="Q224" i="26"/>
  <c r="Q225" i="26"/>
  <c r="Q226" i="26"/>
  <c r="Q227" i="26"/>
  <c r="Q228" i="26"/>
  <c r="Q229" i="26"/>
  <c r="Q230" i="26"/>
  <c r="Q231" i="26"/>
  <c r="Q232" i="26"/>
  <c r="Q233" i="26"/>
  <c r="Q234" i="26"/>
  <c r="Q235" i="26"/>
  <c r="Q236" i="26"/>
  <c r="Q237" i="26"/>
  <c r="Q238" i="26"/>
  <c r="Q239" i="26"/>
  <c r="Q240" i="26"/>
  <c r="Q241" i="26"/>
  <c r="Q242" i="26"/>
  <c r="Q243" i="26"/>
  <c r="Q244" i="26"/>
  <c r="Q245" i="26"/>
  <c r="Q246" i="26"/>
  <c r="Q247" i="26"/>
  <c r="Q248" i="26"/>
  <c r="Q249" i="26"/>
  <c r="Q250" i="26"/>
  <c r="Q251" i="26"/>
  <c r="Q252" i="26"/>
  <c r="Q253" i="26"/>
  <c r="Q254" i="26"/>
  <c r="Q255" i="26"/>
  <c r="Q256" i="26"/>
  <c r="Q257" i="26"/>
  <c r="Q258" i="26"/>
  <c r="Q259" i="26"/>
  <c r="Q260" i="26"/>
  <c r="Q261" i="26"/>
  <c r="Q262" i="26"/>
  <c r="Q263" i="26"/>
  <c r="Q264" i="26"/>
  <c r="Q265" i="26"/>
  <c r="Q266" i="26"/>
  <c r="Q267" i="26"/>
  <c r="Q268" i="26"/>
  <c r="Q269" i="26"/>
  <c r="Q270" i="26"/>
  <c r="Q271" i="26"/>
  <c r="Q272" i="26"/>
  <c r="Q273" i="26"/>
  <c r="Q274" i="26"/>
  <c r="Q275" i="26"/>
  <c r="Q276" i="26"/>
  <c r="Q277" i="26"/>
  <c r="Q278" i="26"/>
  <c r="Q279" i="26"/>
  <c r="Q280" i="26"/>
  <c r="Q281" i="26"/>
  <c r="Q282" i="26"/>
  <c r="Q283" i="26"/>
  <c r="Q284" i="26"/>
  <c r="Q285" i="26"/>
  <c r="Q286" i="26"/>
  <c r="Q287" i="26"/>
  <c r="Q288" i="26"/>
  <c r="Q289" i="26"/>
  <c r="Q290" i="26"/>
  <c r="Q291" i="26"/>
  <c r="Q292" i="26"/>
  <c r="Q293" i="26"/>
  <c r="Q294" i="26"/>
  <c r="Q295" i="26"/>
  <c r="Q296" i="26"/>
  <c r="Q297" i="26"/>
  <c r="Q298" i="26"/>
  <c r="Q299" i="26"/>
  <c r="Q300" i="26"/>
  <c r="Q301" i="26"/>
  <c r="Q302" i="26"/>
  <c r="Q303" i="26"/>
  <c r="Q304" i="26"/>
  <c r="Q305" i="26"/>
  <c r="Q306" i="26"/>
  <c r="Q307" i="26"/>
  <c r="Q308" i="26"/>
  <c r="Q309" i="26"/>
  <c r="Q310" i="26"/>
  <c r="Q311" i="26"/>
  <c r="Q312" i="26"/>
  <c r="Q313" i="26"/>
  <c r="Q314" i="26"/>
  <c r="Q315" i="26"/>
  <c r="Q316" i="26"/>
  <c r="Q317" i="26"/>
  <c r="Q318" i="26"/>
  <c r="Q319" i="26"/>
  <c r="Q320" i="26"/>
  <c r="Q321" i="26"/>
  <c r="Q322" i="26"/>
  <c r="Q323" i="26"/>
  <c r="Q324" i="26"/>
  <c r="Q325" i="26"/>
  <c r="Q326" i="26"/>
  <c r="Q327" i="26"/>
  <c r="Q328" i="26"/>
  <c r="Q329" i="26"/>
  <c r="Q330" i="26"/>
  <c r="Q331" i="26"/>
  <c r="Q332" i="26"/>
  <c r="Q333" i="26"/>
  <c r="Q334" i="26"/>
  <c r="Q335" i="26"/>
  <c r="Q336" i="26"/>
  <c r="Q337" i="26"/>
  <c r="Q338" i="26"/>
  <c r="Q339" i="26"/>
  <c r="Q342" i="26"/>
  <c r="Q343" i="26"/>
  <c r="Q344" i="26"/>
  <c r="Q345" i="26"/>
  <c r="Q346" i="26"/>
  <c r="Q347" i="26"/>
  <c r="Q348" i="26"/>
  <c r="Q349" i="26"/>
  <c r="Q350" i="26"/>
  <c r="Q351" i="26"/>
  <c r="Q352" i="26"/>
  <c r="Q353" i="26"/>
  <c r="Q354" i="26"/>
  <c r="Q355" i="26"/>
  <c r="Q356" i="26"/>
  <c r="Q357" i="26"/>
  <c r="Q358" i="26"/>
  <c r="Q359" i="26"/>
  <c r="Q360" i="26"/>
  <c r="Q361" i="26"/>
  <c r="Q362" i="26"/>
  <c r="Q363" i="26"/>
  <c r="Q364" i="26"/>
  <c r="Q365" i="26"/>
  <c r="Q366" i="26"/>
  <c r="Q367" i="26"/>
  <c r="Q368" i="26"/>
  <c r="Q369" i="26"/>
  <c r="Q370" i="26"/>
  <c r="Q371" i="26"/>
  <c r="Q372" i="26"/>
  <c r="Q373" i="26"/>
  <c r="Q374" i="26"/>
  <c r="Q375" i="26"/>
  <c r="Q376" i="26"/>
  <c r="Q377" i="26"/>
  <c r="Q378" i="26"/>
  <c r="Q379" i="26"/>
  <c r="Q380" i="26"/>
  <c r="Q381" i="26"/>
  <c r="Q382" i="26"/>
  <c r="Q383" i="26"/>
  <c r="Q384" i="26"/>
  <c r="Q385" i="26"/>
  <c r="Q386" i="26"/>
  <c r="Q387" i="26"/>
  <c r="Q388" i="26"/>
  <c r="Q389" i="26"/>
  <c r="Q390" i="26"/>
  <c r="Q391" i="26"/>
  <c r="Q392" i="26"/>
  <c r="Q393" i="26"/>
  <c r="Q394" i="26"/>
  <c r="Q395" i="26"/>
  <c r="Q396" i="26"/>
  <c r="Q397" i="26"/>
  <c r="Q398" i="26"/>
  <c r="Q399" i="26"/>
  <c r="Q400" i="26"/>
  <c r="Q401" i="26"/>
  <c r="Q402" i="26"/>
  <c r="Q403" i="26"/>
  <c r="Q404" i="26"/>
  <c r="Q405" i="26"/>
  <c r="Q406" i="26"/>
  <c r="Q407" i="26"/>
  <c r="Q408" i="26"/>
  <c r="Q409" i="26"/>
  <c r="Q410" i="26"/>
  <c r="Q411" i="26"/>
  <c r="Q412" i="26"/>
  <c r="Q413" i="26"/>
  <c r="Q414" i="26"/>
  <c r="Q415" i="26"/>
  <c r="Q416" i="26"/>
  <c r="Q417" i="26"/>
  <c r="Q418" i="26"/>
  <c r="Q419" i="26"/>
  <c r="Q420" i="26"/>
  <c r="Q421" i="26"/>
  <c r="Q422" i="26"/>
  <c r="Q423" i="26"/>
  <c r="Q424" i="26"/>
  <c r="Q425" i="26"/>
  <c r="Q426" i="26"/>
  <c r="H9" i="24"/>
  <c r="H10" i="24"/>
  <c r="H11" i="24"/>
  <c r="H12" i="24"/>
  <c r="H13" i="24"/>
  <c r="H14" i="24"/>
  <c r="H15" i="24"/>
  <c r="H16" i="24"/>
  <c r="H17" i="24"/>
  <c r="H18" i="24"/>
  <c r="H19" i="24"/>
  <c r="H20" i="24"/>
  <c r="H21" i="24"/>
  <c r="H22"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87" i="24"/>
  <c r="I88" i="24"/>
  <c r="I89" i="24"/>
  <c r="I90" i="24"/>
  <c r="I91" i="24"/>
  <c r="I92" i="24"/>
  <c r="I93" i="24"/>
  <c r="I94" i="24"/>
  <c r="I95" i="24"/>
  <c r="I96" i="24"/>
  <c r="I97" i="24"/>
  <c r="I98" i="24"/>
  <c r="I99" i="24"/>
  <c r="I100" i="24"/>
  <c r="I101" i="24"/>
  <c r="I102" i="24"/>
  <c r="I103" i="24"/>
  <c r="I104" i="24"/>
  <c r="I105" i="24"/>
  <c r="I106" i="24"/>
  <c r="I107" i="24"/>
  <c r="I108" i="24"/>
  <c r="I109" i="24"/>
  <c r="I110" i="24"/>
  <c r="I111" i="24"/>
  <c r="I112" i="24"/>
  <c r="I113" i="24"/>
  <c r="I114" i="24"/>
  <c r="I115" i="24"/>
  <c r="I116" i="24"/>
  <c r="I117" i="24"/>
  <c r="I118" i="24"/>
  <c r="I119" i="24"/>
  <c r="I120" i="24"/>
  <c r="G8" i="23"/>
  <c r="G9" i="23"/>
  <c r="G10" i="23"/>
  <c r="G11" i="23"/>
  <c r="G12" i="23"/>
  <c r="G16" i="23"/>
  <c r="G17" i="23"/>
  <c r="G18" i="23"/>
  <c r="G19" i="23"/>
  <c r="G20" i="23"/>
  <c r="G21" i="23"/>
  <c r="G22" i="23"/>
  <c r="G23" i="23"/>
  <c r="J9" i="22"/>
  <c r="J10" i="22"/>
  <c r="J11" i="22"/>
  <c r="J12" i="22"/>
  <c r="J13" i="22"/>
  <c r="J14" i="22"/>
  <c r="J15" i="22"/>
  <c r="J16" i="22"/>
  <c r="J17" i="22"/>
  <c r="J18" i="22"/>
  <c r="J19"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K9" i="21"/>
  <c r="K10" i="21"/>
  <c r="K11" i="21"/>
  <c r="K12" i="21"/>
  <c r="K13" i="21"/>
  <c r="K14" i="21"/>
  <c r="K15" i="21"/>
  <c r="K16" i="21"/>
  <c r="K17" i="21"/>
  <c r="K18" i="21"/>
  <c r="K19"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G8" i="20"/>
  <c r="G9" i="20"/>
  <c r="G10" i="20"/>
  <c r="G11"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J9" i="19"/>
  <c r="J10" i="19"/>
  <c r="J11" i="19"/>
  <c r="J12" i="19"/>
  <c r="J13" i="19"/>
  <c r="J14" i="19"/>
  <c r="J15"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9" i="18"/>
  <c r="J10" i="18"/>
  <c r="J11" i="18"/>
  <c r="L16" i="18"/>
  <c r="L17" i="18"/>
  <c r="L18" i="18"/>
  <c r="L19" i="18"/>
  <c r="L20" i="18"/>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J8" i="16"/>
  <c r="J9" i="16"/>
  <c r="J10" i="16"/>
  <c r="J11"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I9" i="14"/>
  <c r="I10" i="14"/>
  <c r="I11" i="14"/>
  <c r="I12" i="14"/>
  <c r="I13" i="14"/>
  <c r="I14" i="14"/>
  <c r="I15" i="14"/>
  <c r="I16" i="14"/>
  <c r="I17" i="14"/>
  <c r="I18" i="14"/>
  <c r="I19"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K9" i="13"/>
  <c r="K10" i="13"/>
  <c r="K11" i="13"/>
  <c r="K12" i="13"/>
  <c r="K13" i="13"/>
  <c r="K14" i="13"/>
  <c r="K19" i="13"/>
  <c r="K20" i="13"/>
  <c r="K21" i="13"/>
  <c r="K22" i="13"/>
  <c r="K23" i="13"/>
  <c r="K24" i="13"/>
  <c r="K25" i="13"/>
  <c r="K26" i="13"/>
  <c r="K27" i="13"/>
  <c r="K28" i="13"/>
  <c r="K29" i="13"/>
  <c r="K30" i="13"/>
  <c r="K31" i="13"/>
  <c r="K32" i="13"/>
  <c r="K33" i="13"/>
  <c r="J9" i="12"/>
  <c r="J10" i="12"/>
  <c r="J11" i="12"/>
  <c r="J12" i="12"/>
  <c r="J17" i="12"/>
  <c r="J18" i="12"/>
  <c r="J19" i="12"/>
  <c r="J20" i="12"/>
  <c r="J21" i="12"/>
  <c r="J22" i="12"/>
  <c r="J23" i="12"/>
  <c r="J24" i="12"/>
  <c r="J25" i="12"/>
  <c r="J26" i="12"/>
  <c r="J27" i="12"/>
  <c r="J28" i="12"/>
  <c r="J29" i="12"/>
  <c r="J30" i="12"/>
  <c r="J31" i="12"/>
  <c r="J32" i="12"/>
  <c r="J33" i="12"/>
  <c r="J34" i="12"/>
  <c r="J35" i="12"/>
  <c r="J36" i="12"/>
  <c r="J37" i="12"/>
  <c r="J38" i="12"/>
  <c r="J39" i="12"/>
  <c r="G8" i="11"/>
  <c r="G13" i="11" s="1"/>
  <c r="G9" i="11"/>
  <c r="G10" i="11"/>
  <c r="G11" i="11"/>
  <c r="B13" i="11"/>
  <c r="C13" i="11"/>
  <c r="D13" i="11"/>
  <c r="E13" i="11"/>
  <c r="F13" i="11"/>
  <c r="G14" i="11"/>
  <c r="G19" i="11" s="1"/>
  <c r="G15" i="11"/>
  <c r="G16" i="11"/>
  <c r="G17" i="11"/>
  <c r="B19" i="11"/>
  <c r="C19" i="11"/>
  <c r="D19" i="11"/>
  <c r="E19" i="11"/>
  <c r="F19" i="11"/>
  <c r="G28" i="11"/>
  <c r="G33" i="11" s="1"/>
  <c r="G29" i="11"/>
  <c r="G30" i="11"/>
  <c r="G31" i="11"/>
  <c r="B33" i="11"/>
  <c r="C33" i="11"/>
  <c r="D33" i="11"/>
  <c r="E33" i="11"/>
  <c r="F33" i="11"/>
  <c r="G34" i="11"/>
  <c r="G39" i="11" s="1"/>
  <c r="G35" i="11"/>
  <c r="G36" i="11"/>
  <c r="G37" i="11"/>
  <c r="B39" i="11"/>
  <c r="C39" i="11"/>
  <c r="D39" i="11"/>
  <c r="E39" i="11"/>
  <c r="F39" i="11"/>
  <c r="G48" i="11"/>
  <c r="G53" i="11" s="1"/>
  <c r="G49" i="11"/>
  <c r="G50" i="11"/>
  <c r="G51" i="11"/>
  <c r="B53" i="11"/>
  <c r="C53" i="11"/>
  <c r="D53" i="11"/>
  <c r="E53" i="11"/>
  <c r="F53" i="11"/>
  <c r="G54" i="11"/>
  <c r="G59" i="11" s="1"/>
  <c r="G55" i="11"/>
  <c r="G56" i="11"/>
  <c r="G57" i="11"/>
  <c r="B59" i="11"/>
  <c r="C59" i="11"/>
  <c r="D59" i="11"/>
  <c r="E59" i="11"/>
  <c r="F59" i="11"/>
  <c r="G68" i="11"/>
  <c r="G73" i="11" s="1"/>
  <c r="G69" i="11"/>
  <c r="G70" i="11"/>
  <c r="G71" i="11"/>
  <c r="B73" i="11"/>
  <c r="C73" i="11"/>
  <c r="D73" i="11"/>
  <c r="E73" i="11"/>
  <c r="F73" i="11"/>
  <c r="G74" i="11"/>
  <c r="G79" i="11" s="1"/>
  <c r="G75" i="11"/>
  <c r="G76" i="11"/>
  <c r="G77" i="11"/>
  <c r="B79" i="11"/>
  <c r="C79" i="11"/>
  <c r="D79" i="11"/>
  <c r="E79" i="11"/>
  <c r="F79" i="11"/>
  <c r="G88" i="11"/>
  <c r="G93" i="11" s="1"/>
  <c r="G89" i="11"/>
  <c r="G90" i="11"/>
  <c r="G91" i="11"/>
  <c r="B93" i="11"/>
  <c r="C93" i="11"/>
  <c r="D93" i="11"/>
  <c r="E93" i="11"/>
  <c r="F93" i="11"/>
  <c r="G94" i="11"/>
  <c r="G99" i="11" s="1"/>
  <c r="G95" i="11"/>
  <c r="G96" i="11"/>
  <c r="G97" i="11"/>
  <c r="B99" i="11"/>
  <c r="C99" i="11"/>
  <c r="D99" i="11"/>
  <c r="E99" i="11"/>
  <c r="F99" i="11"/>
  <c r="G108" i="11"/>
  <c r="G113" i="11" s="1"/>
  <c r="G109" i="11"/>
  <c r="G110" i="11"/>
  <c r="G111" i="11"/>
  <c r="B113" i="11"/>
  <c r="C113" i="11"/>
  <c r="D113" i="11"/>
  <c r="E113" i="11"/>
  <c r="F113" i="11"/>
  <c r="G114" i="11"/>
  <c r="G119" i="11" s="1"/>
  <c r="G115" i="11"/>
  <c r="G116" i="11"/>
  <c r="G117" i="11"/>
  <c r="B119" i="11"/>
  <c r="C119" i="11"/>
  <c r="D119" i="11"/>
  <c r="E119" i="11"/>
  <c r="F119" i="11"/>
  <c r="G128" i="11"/>
  <c r="G133" i="11" s="1"/>
  <c r="G129" i="11"/>
  <c r="G130" i="11"/>
  <c r="G131" i="11"/>
  <c r="B133" i="11"/>
  <c r="C133" i="11"/>
  <c r="D133" i="11"/>
  <c r="E133" i="11"/>
  <c r="F133" i="11"/>
  <c r="G134" i="11"/>
  <c r="G139" i="11" s="1"/>
  <c r="G135" i="11"/>
  <c r="G136" i="11"/>
  <c r="G137" i="11"/>
  <c r="B139" i="11"/>
  <c r="C139" i="11"/>
  <c r="D139" i="11"/>
  <c r="E139" i="11"/>
  <c r="F139" i="11"/>
  <c r="C24" i="10"/>
  <c r="F24" i="10"/>
  <c r="C68" i="9" s="1"/>
  <c r="C65" i="9"/>
  <c r="G65" i="9"/>
  <c r="C69" i="9" s="1"/>
  <c r="C19" i="8"/>
  <c r="F19" i="8"/>
  <c r="C22" i="8"/>
  <c r="C23" i="8" s="1"/>
  <c r="F22" i="8"/>
  <c r="F23" i="8" s="1"/>
  <c r="C36" i="8"/>
  <c r="F36" i="8"/>
  <c r="C38" i="8"/>
  <c r="F38" i="8"/>
  <c r="C39" i="8"/>
  <c r="F39" i="8"/>
  <c r="F41" i="8" s="1"/>
  <c r="H7" i="5"/>
  <c r="J7" i="5"/>
  <c r="H8" i="5"/>
  <c r="J8" i="5" s="1"/>
  <c r="H9" i="5"/>
  <c r="J9" i="5"/>
  <c r="H10" i="5"/>
  <c r="J10" i="5" s="1"/>
  <c r="H11" i="5"/>
  <c r="J11" i="5" s="1"/>
  <c r="H12" i="5"/>
  <c r="J12" i="5" s="1"/>
  <c r="H13" i="5"/>
  <c r="J13" i="5"/>
  <c r="H14" i="5"/>
  <c r="J14" i="5" s="1"/>
  <c r="H15" i="5"/>
  <c r="J15" i="5"/>
  <c r="H16" i="5"/>
  <c r="J16" i="5" s="1"/>
  <c r="H17" i="5"/>
  <c r="J17" i="5"/>
  <c r="H18" i="5"/>
  <c r="J18" i="5" s="1"/>
  <c r="H19" i="5"/>
  <c r="J19" i="5" s="1"/>
  <c r="H20" i="5"/>
  <c r="J20" i="5" s="1"/>
  <c r="H21" i="5"/>
  <c r="J21" i="5"/>
  <c r="H22" i="5"/>
  <c r="J22" i="5" s="1"/>
  <c r="H23" i="5"/>
  <c r="J23" i="5"/>
  <c r="H24" i="5"/>
  <c r="J24" i="5" s="1"/>
  <c r="H25" i="5"/>
  <c r="J25" i="5"/>
  <c r="H26" i="5"/>
  <c r="J26" i="5" s="1"/>
  <c r="H27" i="5"/>
  <c r="J27" i="5" s="1"/>
  <c r="H28" i="5"/>
  <c r="J28" i="5" s="1"/>
  <c r="H29" i="5"/>
  <c r="J29" i="5"/>
  <c r="H30" i="5"/>
  <c r="J30" i="5" s="1"/>
  <c r="H31" i="5"/>
  <c r="J31" i="5"/>
  <c r="H32" i="5"/>
  <c r="J32" i="5" s="1"/>
  <c r="H33" i="5"/>
  <c r="J33" i="5"/>
  <c r="H34" i="5"/>
  <c r="J34" i="5" s="1"/>
  <c r="H35" i="5"/>
  <c r="J35" i="5" s="1"/>
  <c r="H36" i="5"/>
  <c r="J36" i="5" s="1"/>
  <c r="H37" i="5"/>
  <c r="J37" i="5"/>
  <c r="H38" i="5"/>
  <c r="J38" i="5" s="1"/>
  <c r="H39" i="5"/>
  <c r="J39" i="5"/>
  <c r="H40" i="5"/>
  <c r="J40" i="5" s="1"/>
  <c r="H41" i="5"/>
  <c r="J41" i="5"/>
  <c r="H42" i="5"/>
  <c r="J42" i="5" s="1"/>
  <c r="H43" i="5"/>
  <c r="J43" i="5" s="1"/>
  <c r="H44" i="5"/>
  <c r="J44" i="5" s="1"/>
  <c r="H45" i="5"/>
  <c r="J45" i="5"/>
  <c r="H46" i="5"/>
  <c r="J46" i="5" s="1"/>
  <c r="H47" i="5"/>
  <c r="J47" i="5"/>
  <c r="H48" i="5"/>
  <c r="J48" i="5" s="1"/>
  <c r="H49" i="5"/>
  <c r="J49" i="5"/>
  <c r="H50" i="5"/>
  <c r="J50" i="5" s="1"/>
  <c r="H51" i="5"/>
  <c r="J51" i="5" s="1"/>
  <c r="H52" i="5"/>
  <c r="J52" i="5" s="1"/>
  <c r="H53" i="5"/>
  <c r="J53" i="5"/>
  <c r="H54" i="5"/>
  <c r="J54" i="5" s="1"/>
  <c r="H55" i="5"/>
  <c r="J55" i="5"/>
  <c r="H56" i="5"/>
  <c r="J56" i="5" s="1"/>
  <c r="H57" i="5"/>
  <c r="J57" i="5"/>
  <c r="H58" i="5"/>
  <c r="J58" i="5" s="1"/>
  <c r="H59" i="5"/>
  <c r="J59" i="5" s="1"/>
  <c r="H60" i="5"/>
  <c r="J60" i="5" s="1"/>
  <c r="H61" i="5"/>
  <c r="J61" i="5"/>
  <c r="H62" i="5"/>
  <c r="J62" i="5" s="1"/>
  <c r="H63" i="5"/>
  <c r="J63" i="5"/>
  <c r="H64" i="5"/>
  <c r="J64" i="5" s="1"/>
  <c r="H65" i="5"/>
  <c r="J65" i="5"/>
  <c r="H66" i="5"/>
  <c r="J66" i="5" s="1"/>
  <c r="H67" i="5"/>
  <c r="J67" i="5" s="1"/>
  <c r="H68" i="5"/>
  <c r="J68" i="5" s="1"/>
  <c r="H69" i="5"/>
  <c r="J69" i="5" s="1"/>
  <c r="H70" i="5"/>
  <c r="J70" i="5" s="1"/>
  <c r="H71" i="5"/>
  <c r="J71" i="5"/>
  <c r="H72" i="5"/>
  <c r="J72" i="5" s="1"/>
  <c r="H73" i="5"/>
  <c r="J73" i="5"/>
  <c r="H74" i="5"/>
  <c r="J74" i="5" s="1"/>
  <c r="H75" i="5"/>
  <c r="J75" i="5" s="1"/>
  <c r="H76" i="5"/>
  <c r="J76" i="5" s="1"/>
  <c r="H77" i="5"/>
  <c r="J77" i="5"/>
  <c r="H78" i="5"/>
  <c r="J78" i="5" s="1"/>
  <c r="H79" i="5"/>
  <c r="J79" i="5"/>
  <c r="H80" i="5"/>
  <c r="J80" i="5" s="1"/>
  <c r="H81" i="5"/>
  <c r="J81" i="5"/>
  <c r="H82" i="5"/>
  <c r="J82" i="5" s="1"/>
  <c r="H83" i="5"/>
  <c r="J83" i="5" s="1"/>
  <c r="H84" i="5"/>
  <c r="J84" i="5" s="1"/>
  <c r="H85" i="5"/>
  <c r="J85" i="5"/>
  <c r="H86" i="5"/>
  <c r="J86" i="5" s="1"/>
  <c r="H87" i="5"/>
  <c r="J87" i="5"/>
  <c r="H88" i="5"/>
  <c r="J88" i="5" s="1"/>
  <c r="H89" i="5"/>
  <c r="J89" i="5"/>
  <c r="H90" i="5"/>
  <c r="J90" i="5" s="1"/>
  <c r="H91" i="5"/>
  <c r="J91" i="5" s="1"/>
  <c r="H92" i="5"/>
  <c r="J92" i="5" s="1"/>
  <c r="H93" i="5"/>
  <c r="J93" i="5"/>
  <c r="H94" i="5"/>
  <c r="J94" i="5" s="1"/>
  <c r="H95" i="5"/>
  <c r="J95" i="5"/>
  <c r="H96" i="5"/>
  <c r="J96" i="5" s="1"/>
  <c r="H97" i="5"/>
  <c r="J97" i="5"/>
  <c r="H98" i="5"/>
  <c r="J98" i="5" s="1"/>
  <c r="H99" i="5"/>
  <c r="J99" i="5" s="1"/>
  <c r="H100" i="5"/>
  <c r="J100" i="5" s="1"/>
  <c r="H101" i="5"/>
  <c r="J101" i="5"/>
  <c r="H102" i="5"/>
  <c r="J102" i="5" s="1"/>
  <c r="H103" i="5"/>
  <c r="J103" i="5"/>
  <c r="H104" i="5"/>
  <c r="J104" i="5" s="1"/>
  <c r="H105" i="5"/>
  <c r="J105" i="5"/>
  <c r="H106" i="5"/>
  <c r="J106" i="5" s="1"/>
  <c r="H107" i="5"/>
  <c r="J107" i="5" s="1"/>
  <c r="H108" i="5"/>
  <c r="J108" i="5" s="1"/>
  <c r="H109" i="5"/>
  <c r="J109" i="5"/>
  <c r="H110" i="5"/>
  <c r="J110" i="5" s="1"/>
  <c r="H111" i="5"/>
  <c r="J111" i="5"/>
  <c r="H112" i="5"/>
  <c r="J112" i="5" s="1"/>
  <c r="H113" i="5"/>
  <c r="J113" i="5"/>
  <c r="H114" i="5"/>
  <c r="J114" i="5" s="1"/>
  <c r="H115" i="5"/>
  <c r="J115" i="5" s="1"/>
  <c r="H116" i="5"/>
  <c r="J116" i="5" s="1"/>
  <c r="H117" i="5"/>
  <c r="J117" i="5"/>
  <c r="H118" i="5"/>
  <c r="J118" i="5" s="1"/>
  <c r="H119" i="5"/>
  <c r="J119" i="5"/>
  <c r="H120" i="5"/>
  <c r="J120" i="5" s="1"/>
  <c r="H121" i="5"/>
  <c r="J121" i="5"/>
  <c r="H122" i="5"/>
  <c r="J122" i="5" s="1"/>
  <c r="H123" i="5"/>
  <c r="J123" i="5" s="1"/>
  <c r="H124" i="5"/>
  <c r="J124" i="5" s="1"/>
  <c r="H125" i="5"/>
  <c r="J125" i="5"/>
  <c r="H126" i="5"/>
  <c r="J126" i="5" s="1"/>
  <c r="H127" i="5"/>
  <c r="J127" i="5"/>
  <c r="H128" i="5"/>
  <c r="J128" i="5" s="1"/>
  <c r="H129" i="5"/>
  <c r="J129" i="5"/>
  <c r="H130" i="5"/>
  <c r="J130" i="5" s="1"/>
  <c r="H131" i="5"/>
  <c r="J131" i="5" s="1"/>
  <c r="H132" i="5"/>
  <c r="J132" i="5" s="1"/>
  <c r="H133" i="5"/>
  <c r="J133" i="5"/>
  <c r="H134" i="5"/>
  <c r="J134" i="5" s="1"/>
  <c r="H135" i="5"/>
  <c r="J135" i="5"/>
  <c r="H136" i="5"/>
  <c r="J136" i="5" s="1"/>
  <c r="H137" i="5"/>
  <c r="J137" i="5"/>
  <c r="H138" i="5"/>
  <c r="J138" i="5" s="1"/>
  <c r="H139" i="5"/>
  <c r="J139" i="5" s="1"/>
  <c r="H140" i="5"/>
  <c r="J140" i="5" s="1"/>
  <c r="H141" i="5"/>
  <c r="J141" i="5"/>
  <c r="H142" i="5"/>
  <c r="J142" i="5" s="1"/>
  <c r="H143" i="5"/>
  <c r="J143" i="5"/>
  <c r="H144" i="5"/>
  <c r="J144" i="5" s="1"/>
  <c r="H145" i="5"/>
  <c r="J145" i="5"/>
  <c r="H146" i="5"/>
  <c r="J146" i="5" s="1"/>
  <c r="H147" i="5"/>
  <c r="J147" i="5" s="1"/>
  <c r="H148" i="5"/>
  <c r="J148" i="5" s="1"/>
  <c r="H149" i="5"/>
  <c r="J149" i="5"/>
  <c r="H150" i="5"/>
  <c r="J150" i="5" s="1"/>
  <c r="H151" i="5"/>
  <c r="J151" i="5"/>
  <c r="H152" i="5"/>
  <c r="J152" i="5" s="1"/>
  <c r="H153" i="5"/>
  <c r="J153" i="5"/>
  <c r="H154" i="5"/>
  <c r="J154" i="5" s="1"/>
  <c r="H155" i="5"/>
  <c r="J155" i="5" s="1"/>
  <c r="H156" i="5"/>
  <c r="J156" i="5" s="1"/>
  <c r="H157" i="5"/>
  <c r="J157" i="5"/>
  <c r="H158" i="5"/>
  <c r="J158" i="5" s="1"/>
  <c r="H159" i="5"/>
  <c r="J159" i="5"/>
  <c r="H160" i="5"/>
  <c r="J160" i="5" s="1"/>
  <c r="H161" i="5"/>
  <c r="J161" i="5"/>
  <c r="H162" i="5"/>
  <c r="J162" i="5" s="1"/>
  <c r="H163" i="5"/>
  <c r="J163" i="5" s="1"/>
  <c r="H164" i="5"/>
  <c r="J164" i="5" s="1"/>
  <c r="H165" i="5"/>
  <c r="J165" i="5"/>
  <c r="H166" i="5"/>
  <c r="J166" i="5" s="1"/>
  <c r="H167" i="5"/>
  <c r="J167" i="5"/>
  <c r="H168" i="5"/>
  <c r="J168" i="5" s="1"/>
  <c r="H169" i="5"/>
  <c r="J169" i="5"/>
  <c r="H170" i="5"/>
  <c r="J170" i="5" s="1"/>
  <c r="H171" i="5"/>
  <c r="J171" i="5" s="1"/>
  <c r="H172" i="5"/>
  <c r="J172" i="5" s="1"/>
  <c r="H173" i="5"/>
  <c r="J173" i="5"/>
  <c r="H174" i="5"/>
  <c r="J174" i="5" s="1"/>
  <c r="H175" i="5"/>
  <c r="J175" i="5"/>
  <c r="H176" i="5"/>
  <c r="J176" i="5" s="1"/>
  <c r="H177" i="5"/>
  <c r="J177" i="5"/>
  <c r="H178" i="5"/>
  <c r="J178" i="5"/>
  <c r="H179" i="5"/>
  <c r="J179" i="5"/>
  <c r="H180" i="5"/>
  <c r="J180" i="5"/>
  <c r="H181" i="5"/>
  <c r="J181" i="5"/>
  <c r="H182" i="5"/>
  <c r="J182" i="5"/>
  <c r="H183" i="5"/>
  <c r="J183" i="5"/>
  <c r="H184" i="5"/>
  <c r="J184" i="5"/>
  <c r="H185" i="5"/>
  <c r="J185" i="5"/>
  <c r="H186" i="5"/>
  <c r="J186" i="5"/>
  <c r="H187" i="5"/>
  <c r="J187" i="5"/>
  <c r="H188" i="5"/>
  <c r="J188" i="5"/>
  <c r="H189" i="5"/>
  <c r="J189" i="5"/>
  <c r="H190" i="5"/>
  <c r="J190" i="5"/>
  <c r="H191" i="5"/>
  <c r="J191" i="5"/>
  <c r="H192" i="5"/>
  <c r="J192" i="5"/>
  <c r="H193" i="5"/>
  <c r="J193" i="5"/>
  <c r="H194" i="5"/>
  <c r="J194" i="5" s="1"/>
  <c r="H195" i="5"/>
  <c r="J195" i="5"/>
  <c r="H196" i="5"/>
  <c r="J196" i="5" s="1"/>
  <c r="H197" i="5"/>
  <c r="J197" i="5"/>
  <c r="H198" i="5"/>
  <c r="J198" i="5"/>
  <c r="H199" i="5"/>
  <c r="J199" i="5"/>
  <c r="H200" i="5"/>
  <c r="J200" i="5" s="1"/>
  <c r="H201" i="5"/>
  <c r="J201" i="5"/>
  <c r="H202" i="5"/>
  <c r="J202" i="5" s="1"/>
  <c r="H203" i="5"/>
  <c r="J203" i="5"/>
  <c r="H204" i="5"/>
  <c r="J204" i="5" s="1"/>
  <c r="H205" i="5"/>
  <c r="J205" i="5"/>
  <c r="H206" i="5"/>
  <c r="J206" i="5" s="1"/>
  <c r="H207" i="5"/>
  <c r="J207" i="5"/>
  <c r="H208" i="5"/>
  <c r="J208" i="5" s="1"/>
  <c r="H209" i="5"/>
  <c r="J209" i="5"/>
  <c r="H210" i="5"/>
  <c r="J210" i="5" s="1"/>
  <c r="H211" i="5"/>
  <c r="J211" i="5"/>
  <c r="H212" i="5"/>
  <c r="J212" i="5" s="1"/>
  <c r="H213" i="5"/>
  <c r="J213" i="5"/>
  <c r="H214" i="5"/>
  <c r="J214" i="5" s="1"/>
  <c r="H215" i="5"/>
  <c r="J215" i="5"/>
  <c r="H216" i="5"/>
  <c r="J216" i="5" s="1"/>
  <c r="H217" i="5"/>
  <c r="J217" i="5"/>
  <c r="H218" i="5"/>
  <c r="J218" i="5" s="1"/>
  <c r="H219" i="5"/>
  <c r="J219" i="5"/>
  <c r="H220" i="5"/>
  <c r="J220" i="5" s="1"/>
  <c r="H221" i="5"/>
  <c r="J221" i="5"/>
  <c r="H222" i="5"/>
  <c r="J222" i="5" s="1"/>
  <c r="H223" i="5"/>
  <c r="J223" i="5"/>
  <c r="H224" i="5"/>
  <c r="J224" i="5" s="1"/>
  <c r="H225" i="5"/>
  <c r="J225" i="5"/>
  <c r="H226" i="5"/>
  <c r="J226" i="5" s="1"/>
  <c r="H227" i="5"/>
  <c r="J227" i="5"/>
  <c r="H228" i="5"/>
  <c r="J228" i="5" s="1"/>
  <c r="H229" i="5"/>
  <c r="J229" i="5"/>
  <c r="H230" i="5"/>
  <c r="J230" i="5" s="1"/>
  <c r="H231" i="5"/>
  <c r="J231" i="5"/>
  <c r="H232" i="5"/>
  <c r="J232" i="5" s="1"/>
  <c r="H233" i="5"/>
  <c r="J233" i="5"/>
  <c r="H234" i="5"/>
  <c r="J234" i="5" s="1"/>
  <c r="H235" i="5"/>
  <c r="J235" i="5"/>
  <c r="H236" i="5"/>
  <c r="J236" i="5" s="1"/>
  <c r="H237" i="5"/>
  <c r="J237" i="5"/>
  <c r="H238" i="5"/>
  <c r="J238" i="5" s="1"/>
  <c r="H239" i="5"/>
  <c r="J239" i="5"/>
  <c r="H240" i="5"/>
  <c r="J240" i="5" s="1"/>
  <c r="H241" i="5"/>
  <c r="J241" i="5"/>
  <c r="H242" i="5"/>
  <c r="J242" i="5" s="1"/>
  <c r="H243" i="5"/>
  <c r="J243" i="5"/>
  <c r="H244" i="5"/>
  <c r="J244" i="5" s="1"/>
  <c r="H245" i="5"/>
  <c r="J245" i="5"/>
  <c r="H246" i="5"/>
  <c r="J246" i="5" s="1"/>
  <c r="H247" i="5"/>
  <c r="J247" i="5"/>
  <c r="H248" i="5"/>
  <c r="J248" i="5" s="1"/>
  <c r="H249" i="5"/>
  <c r="J249" i="5"/>
  <c r="H250" i="5"/>
  <c r="J250" i="5" s="1"/>
  <c r="H251" i="5"/>
  <c r="J251" i="5"/>
  <c r="H252" i="5"/>
  <c r="J252" i="5" s="1"/>
  <c r="H253" i="5"/>
  <c r="J253" i="5"/>
  <c r="H254" i="5"/>
  <c r="J254" i="5" s="1"/>
  <c r="H255" i="5"/>
  <c r="J255" i="5"/>
  <c r="H256" i="5"/>
  <c r="J256" i="5" s="1"/>
  <c r="H257" i="5"/>
  <c r="J257" i="5"/>
  <c r="H258" i="5"/>
  <c r="J258" i="5" s="1"/>
  <c r="H259" i="5"/>
  <c r="J259" i="5"/>
  <c r="H260" i="5"/>
  <c r="J260" i="5" s="1"/>
  <c r="H261" i="5"/>
  <c r="J261" i="5"/>
  <c r="H262" i="5"/>
  <c r="J262" i="5" s="1"/>
  <c r="H263" i="5"/>
  <c r="J263" i="5"/>
  <c r="H264" i="5"/>
  <c r="J264" i="5" s="1"/>
  <c r="H265" i="5"/>
  <c r="J265" i="5"/>
  <c r="H266" i="5"/>
  <c r="J266" i="5" s="1"/>
  <c r="H267" i="5"/>
  <c r="J267" i="5"/>
  <c r="H268" i="5"/>
  <c r="J268" i="5" s="1"/>
  <c r="H269" i="5"/>
  <c r="J269" i="5"/>
  <c r="H270" i="5"/>
  <c r="J270" i="5" s="1"/>
  <c r="H271" i="5"/>
  <c r="J271" i="5"/>
  <c r="H272" i="5"/>
  <c r="J272" i="5" s="1"/>
  <c r="H273" i="5"/>
  <c r="J273" i="5"/>
  <c r="H274" i="5"/>
  <c r="J274" i="5" s="1"/>
  <c r="H275" i="5"/>
  <c r="J275" i="5"/>
  <c r="H276" i="5"/>
  <c r="J276" i="5" s="1"/>
  <c r="H277" i="5"/>
  <c r="J277" i="5"/>
  <c r="H278" i="5"/>
  <c r="J278" i="5" s="1"/>
  <c r="H279" i="5"/>
  <c r="J279" i="5"/>
  <c r="H280" i="5"/>
  <c r="J280" i="5" s="1"/>
  <c r="H281" i="5"/>
  <c r="J281" i="5"/>
  <c r="H282" i="5"/>
  <c r="J282" i="5" s="1"/>
  <c r="H283" i="5"/>
  <c r="J283" i="5"/>
  <c r="H284" i="5"/>
  <c r="J284" i="5" s="1"/>
  <c r="H285" i="5"/>
  <c r="J285" i="5"/>
  <c r="H286" i="5"/>
  <c r="J286" i="5" s="1"/>
  <c r="H287" i="5"/>
  <c r="J287" i="5"/>
  <c r="H288" i="5"/>
  <c r="J288" i="5" s="1"/>
  <c r="H289" i="5"/>
  <c r="J289" i="5"/>
  <c r="H290" i="5"/>
  <c r="J290" i="5" s="1"/>
  <c r="H291" i="5"/>
  <c r="J291" i="5"/>
  <c r="H292" i="5"/>
  <c r="J292" i="5" s="1"/>
  <c r="H293" i="5"/>
  <c r="J293" i="5"/>
  <c r="H294" i="5"/>
  <c r="J294" i="5" s="1"/>
  <c r="H295" i="5"/>
  <c r="J295" i="5"/>
  <c r="H296" i="5"/>
  <c r="J296" i="5" s="1"/>
  <c r="H297" i="5"/>
  <c r="J297" i="5"/>
  <c r="H298" i="5"/>
  <c r="J298" i="5" s="1"/>
  <c r="H299" i="5"/>
  <c r="J299" i="5"/>
  <c r="H300" i="5"/>
  <c r="J300" i="5" s="1"/>
  <c r="H301" i="5"/>
  <c r="J301" i="5"/>
  <c r="H302" i="5"/>
  <c r="J302" i="5" s="1"/>
  <c r="H303" i="5"/>
  <c r="J303" i="5"/>
  <c r="H304" i="5"/>
  <c r="J304" i="5" s="1"/>
  <c r="H305" i="5"/>
  <c r="J305" i="5"/>
  <c r="H306" i="5"/>
  <c r="J306" i="5" s="1"/>
  <c r="H307" i="5"/>
  <c r="J307" i="5"/>
  <c r="H308" i="5"/>
  <c r="J308" i="5" s="1"/>
  <c r="H309" i="5"/>
  <c r="J309" i="5"/>
  <c r="H310" i="5"/>
  <c r="J310" i="5" s="1"/>
  <c r="H311" i="5"/>
  <c r="J311" i="5"/>
  <c r="H312" i="5"/>
  <c r="J312" i="5" s="1"/>
  <c r="H313" i="5"/>
  <c r="J313" i="5"/>
  <c r="H314" i="5"/>
  <c r="J314" i="5" s="1"/>
  <c r="H315" i="5"/>
  <c r="J315" i="5"/>
  <c r="H316" i="5"/>
  <c r="J316" i="5" s="1"/>
  <c r="H317" i="5"/>
  <c r="J317" i="5"/>
  <c r="H318" i="5"/>
  <c r="J318" i="5" s="1"/>
  <c r="H319" i="5"/>
  <c r="J319" i="5"/>
  <c r="H320" i="5"/>
  <c r="J320" i="5" s="1"/>
  <c r="H321" i="5"/>
  <c r="J321" i="5"/>
  <c r="H322" i="5"/>
  <c r="J322" i="5" s="1"/>
  <c r="H323" i="5"/>
  <c r="J323" i="5"/>
  <c r="H324" i="5"/>
  <c r="J324" i="5" s="1"/>
  <c r="H325" i="5"/>
  <c r="J325" i="5"/>
  <c r="H326" i="5"/>
  <c r="J326" i="5" s="1"/>
  <c r="H327" i="5"/>
  <c r="J327" i="5"/>
  <c r="H328" i="5"/>
  <c r="J328" i="5" s="1"/>
  <c r="H329" i="5"/>
  <c r="J329" i="5"/>
  <c r="H330" i="5"/>
  <c r="J330" i="5" s="1"/>
  <c r="H331" i="5"/>
  <c r="J331" i="5"/>
  <c r="H332" i="5"/>
  <c r="J332" i="5" s="1"/>
  <c r="H333" i="5"/>
  <c r="J333" i="5"/>
  <c r="H334" i="5"/>
  <c r="J334" i="5" s="1"/>
  <c r="H335" i="5"/>
  <c r="J335" i="5"/>
  <c r="H336" i="5"/>
  <c r="J336" i="5" s="1"/>
  <c r="H337" i="5"/>
  <c r="J337" i="5"/>
  <c r="H338" i="5"/>
  <c r="J338" i="5" s="1"/>
  <c r="H339" i="5"/>
  <c r="J339" i="5"/>
  <c r="H340" i="5"/>
  <c r="J340" i="5" s="1"/>
  <c r="H341" i="5"/>
  <c r="J341" i="5"/>
  <c r="H342" i="5"/>
  <c r="J342" i="5" s="1"/>
  <c r="H343" i="5"/>
  <c r="J343" i="5"/>
  <c r="H344" i="5"/>
  <c r="J344" i="5" s="1"/>
  <c r="H345" i="5"/>
  <c r="J345" i="5"/>
  <c r="H346" i="5"/>
  <c r="J346" i="5" s="1"/>
  <c r="H347" i="5"/>
  <c r="J347" i="5"/>
  <c r="H348" i="5"/>
  <c r="J348" i="5" s="1"/>
  <c r="H349" i="5"/>
  <c r="J349" i="5"/>
  <c r="H350" i="5"/>
  <c r="J350" i="5" s="1"/>
  <c r="H351" i="5"/>
  <c r="J351" i="5"/>
  <c r="H352" i="5"/>
  <c r="J352" i="5" s="1"/>
  <c r="H353" i="5"/>
  <c r="J353" i="5"/>
  <c r="H354" i="5"/>
  <c r="J354" i="5" s="1"/>
  <c r="H355" i="5"/>
  <c r="J355" i="5"/>
  <c r="H356" i="5"/>
  <c r="J356" i="5" s="1"/>
  <c r="H357" i="5"/>
  <c r="J357" i="5"/>
  <c r="H358" i="5"/>
  <c r="J358" i="5" s="1"/>
  <c r="H359" i="5"/>
  <c r="J359" i="5"/>
  <c r="H360" i="5"/>
  <c r="J360" i="5" s="1"/>
  <c r="H361" i="5"/>
  <c r="J361" i="5"/>
  <c r="H362" i="5"/>
  <c r="J362" i="5" s="1"/>
  <c r="H363" i="5"/>
  <c r="J363" i="5"/>
  <c r="H364" i="5"/>
  <c r="J364" i="5"/>
  <c r="H365" i="5"/>
  <c r="J365" i="5"/>
  <c r="H366" i="5"/>
  <c r="J366" i="5"/>
  <c r="H367" i="5"/>
  <c r="J367" i="5"/>
  <c r="H368" i="5"/>
  <c r="J368" i="5"/>
  <c r="H369" i="5"/>
  <c r="J369" i="5"/>
  <c r="H370" i="5"/>
  <c r="J370" i="5"/>
  <c r="H371" i="5"/>
  <c r="J371" i="5"/>
  <c r="H372" i="5"/>
  <c r="J372" i="5"/>
  <c r="H373" i="5"/>
  <c r="J373" i="5"/>
  <c r="H374" i="5"/>
  <c r="J374" i="5"/>
  <c r="H375" i="5"/>
  <c r="J375" i="5"/>
  <c r="H376" i="5"/>
  <c r="J376" i="5"/>
  <c r="H377" i="5"/>
  <c r="J377" i="5"/>
  <c r="H378" i="5"/>
  <c r="J378" i="5"/>
  <c r="H379" i="5"/>
  <c r="J379" i="5"/>
  <c r="H380" i="5"/>
  <c r="J380" i="5" s="1"/>
  <c r="H381" i="5"/>
  <c r="J381" i="5"/>
  <c r="H382" i="5"/>
  <c r="J382" i="5"/>
  <c r="H383" i="5"/>
  <c r="J383" i="5"/>
  <c r="H384" i="5"/>
  <c r="J384" i="5"/>
  <c r="H385" i="5"/>
  <c r="J385" i="5"/>
  <c r="H386" i="5"/>
  <c r="J386" i="5" s="1"/>
  <c r="H387" i="5"/>
  <c r="J387" i="5"/>
  <c r="H388" i="5"/>
  <c r="J388" i="5" s="1"/>
  <c r="H389" i="5"/>
  <c r="J389" i="5"/>
  <c r="H390" i="5"/>
  <c r="J390" i="5" s="1"/>
  <c r="H391" i="5"/>
  <c r="J391" i="5"/>
  <c r="H392" i="5"/>
  <c r="J392" i="5" s="1"/>
  <c r="H393" i="5"/>
  <c r="J393" i="5"/>
  <c r="H394" i="5"/>
  <c r="J394" i="5" s="1"/>
  <c r="H395" i="5"/>
  <c r="J395" i="5"/>
  <c r="H396" i="5"/>
  <c r="J396" i="5" s="1"/>
  <c r="H397" i="5"/>
  <c r="J397" i="5"/>
  <c r="H398" i="5"/>
  <c r="J398" i="5" s="1"/>
  <c r="H399" i="5"/>
  <c r="J399" i="5"/>
  <c r="H400" i="5"/>
  <c r="J400" i="5" s="1"/>
  <c r="H401" i="5"/>
  <c r="J401" i="5"/>
  <c r="H402" i="5"/>
  <c r="J402" i="5" s="1"/>
  <c r="H403" i="5"/>
  <c r="J403" i="5"/>
  <c r="H404" i="5"/>
  <c r="J404" i="5" s="1"/>
  <c r="H405" i="5"/>
  <c r="J405" i="5"/>
  <c r="H406" i="5"/>
  <c r="J406" i="5" s="1"/>
  <c r="H407" i="5"/>
  <c r="J407" i="5"/>
  <c r="H408" i="5"/>
  <c r="J408" i="5" s="1"/>
  <c r="H409" i="5"/>
  <c r="J409" i="5"/>
  <c r="H410" i="5"/>
  <c r="J410" i="5" s="1"/>
  <c r="H411" i="5"/>
  <c r="J411" i="5"/>
  <c r="H412" i="5"/>
  <c r="J412" i="5" s="1"/>
  <c r="H413" i="5"/>
  <c r="J413" i="5"/>
  <c r="H414" i="5"/>
  <c r="J414" i="5" s="1"/>
  <c r="H415" i="5"/>
  <c r="J415" i="5"/>
  <c r="H416" i="5"/>
  <c r="J416" i="5" s="1"/>
  <c r="H417" i="5"/>
  <c r="J417" i="5"/>
  <c r="H418" i="5"/>
  <c r="J418" i="5" s="1"/>
  <c r="H419" i="5"/>
  <c r="J419" i="5"/>
  <c r="H420" i="5"/>
  <c r="J420" i="5" s="1"/>
  <c r="H421" i="5"/>
  <c r="J421" i="5"/>
  <c r="H422" i="5"/>
  <c r="J422" i="5" s="1"/>
  <c r="H423" i="5"/>
  <c r="J423" i="5"/>
  <c r="H424" i="5"/>
  <c r="J424" i="5" s="1"/>
  <c r="H425" i="5"/>
  <c r="J425" i="5"/>
  <c r="H426" i="5"/>
  <c r="J426" i="5" s="1"/>
  <c r="H427" i="5"/>
  <c r="J427" i="5"/>
  <c r="H428" i="5"/>
  <c r="J428" i="5" s="1"/>
  <c r="H429" i="5"/>
  <c r="J429" i="5"/>
  <c r="H430" i="5"/>
  <c r="J430" i="5" s="1"/>
  <c r="H431" i="5"/>
  <c r="J431" i="5"/>
  <c r="H432" i="5"/>
  <c r="J432" i="5" s="1"/>
  <c r="H433" i="5"/>
  <c r="J433" i="5"/>
  <c r="H434" i="5"/>
  <c r="J434" i="5" s="1"/>
  <c r="H435" i="5"/>
  <c r="J435" i="5"/>
  <c r="H436" i="5"/>
  <c r="J436" i="5" s="1"/>
  <c r="H437" i="5"/>
  <c r="J437" i="5"/>
  <c r="H438" i="5"/>
  <c r="J438" i="5" s="1"/>
  <c r="H439" i="5"/>
  <c r="J439" i="5"/>
  <c r="H440" i="5"/>
  <c r="J440" i="5" s="1"/>
  <c r="H441" i="5"/>
  <c r="J441" i="5"/>
  <c r="H442" i="5"/>
  <c r="J442" i="5" s="1"/>
  <c r="H443" i="5"/>
  <c r="J443" i="5"/>
  <c r="H444" i="5"/>
  <c r="J444" i="5" s="1"/>
  <c r="H445" i="5"/>
  <c r="J445" i="5"/>
  <c r="H446" i="5"/>
  <c r="J446" i="5" s="1"/>
  <c r="H447" i="5"/>
  <c r="J447" i="5"/>
  <c r="H448" i="5"/>
  <c r="J448" i="5" s="1"/>
  <c r="H449" i="5"/>
  <c r="J449" i="5"/>
  <c r="H450" i="5"/>
  <c r="J450" i="5" s="1"/>
  <c r="H451" i="5"/>
  <c r="J451" i="5"/>
  <c r="H452" i="5"/>
  <c r="J452" i="5" s="1"/>
  <c r="H453" i="5"/>
  <c r="J453" i="5"/>
  <c r="H454" i="5"/>
  <c r="J454" i="5" s="1"/>
  <c r="H455" i="5"/>
  <c r="J455" i="5"/>
  <c r="H456" i="5"/>
  <c r="J456" i="5" s="1"/>
  <c r="H457" i="5"/>
  <c r="J457" i="5"/>
  <c r="H458" i="5"/>
  <c r="J458" i="5" s="1"/>
  <c r="H459" i="5"/>
  <c r="J459" i="5"/>
  <c r="H460" i="5"/>
  <c r="J460" i="5" s="1"/>
  <c r="H461" i="5"/>
  <c r="J461" i="5"/>
  <c r="H462" i="5"/>
  <c r="J462" i="5" s="1"/>
  <c r="H463" i="5"/>
  <c r="J463" i="5"/>
  <c r="H464" i="5"/>
  <c r="J464" i="5" s="1"/>
  <c r="H465" i="5"/>
  <c r="J465" i="5"/>
  <c r="H466" i="5"/>
  <c r="J466" i="5" s="1"/>
  <c r="H467" i="5"/>
  <c r="J467" i="5"/>
  <c r="H468" i="5"/>
  <c r="J468" i="5" s="1"/>
  <c r="H469" i="5"/>
  <c r="J469" i="5"/>
  <c r="H470" i="5"/>
  <c r="J470" i="5" s="1"/>
  <c r="H471" i="5"/>
  <c r="J471" i="5"/>
  <c r="H472" i="5"/>
  <c r="J472" i="5" s="1"/>
  <c r="H473" i="5"/>
  <c r="J473" i="5"/>
  <c r="H474" i="5"/>
  <c r="J474" i="5" s="1"/>
  <c r="H475" i="5"/>
  <c r="J475" i="5"/>
  <c r="H476" i="5"/>
  <c r="J476" i="5" s="1"/>
  <c r="H477" i="5"/>
  <c r="J477" i="5"/>
  <c r="H478" i="5"/>
  <c r="J478" i="5" s="1"/>
  <c r="H479" i="5"/>
  <c r="J479" i="5"/>
  <c r="H480" i="5"/>
  <c r="J480" i="5" s="1"/>
  <c r="H481" i="5"/>
  <c r="J481" i="5"/>
  <c r="H482" i="5"/>
  <c r="J482" i="5" s="1"/>
  <c r="H483" i="5"/>
  <c r="J483" i="5"/>
  <c r="H484" i="5"/>
  <c r="J484" i="5" s="1"/>
  <c r="H485" i="5"/>
  <c r="J485" i="5"/>
  <c r="H486" i="5"/>
  <c r="J486" i="5" s="1"/>
  <c r="H487" i="5"/>
  <c r="J487" i="5"/>
  <c r="H488" i="5"/>
  <c r="J488" i="5" s="1"/>
  <c r="H489" i="5"/>
  <c r="J489" i="5"/>
  <c r="H490" i="5"/>
  <c r="J490" i="5" s="1"/>
  <c r="H491" i="5"/>
  <c r="J491" i="5"/>
  <c r="H492" i="5"/>
  <c r="J492" i="5" s="1"/>
  <c r="H493" i="5"/>
  <c r="J493" i="5"/>
  <c r="H494" i="5"/>
  <c r="J494" i="5" s="1"/>
  <c r="H495" i="5"/>
  <c r="J495" i="5"/>
  <c r="H496" i="5"/>
  <c r="J496" i="5" s="1"/>
  <c r="H497" i="5"/>
  <c r="J497" i="5"/>
  <c r="H498" i="5"/>
  <c r="J498" i="5" s="1"/>
  <c r="H499" i="5"/>
  <c r="J499" i="5"/>
  <c r="H500" i="5"/>
  <c r="J500" i="5" s="1"/>
  <c r="H501" i="5"/>
  <c r="J501" i="5"/>
  <c r="H502" i="5"/>
  <c r="J502" i="5" s="1"/>
  <c r="H503" i="5"/>
  <c r="J503" i="5"/>
  <c r="H504" i="5"/>
  <c r="J504" i="5" s="1"/>
  <c r="H505" i="5"/>
  <c r="J505" i="5"/>
  <c r="H506" i="5"/>
  <c r="J506" i="5" s="1"/>
  <c r="H507" i="5"/>
  <c r="J507" i="5"/>
  <c r="H508" i="5"/>
  <c r="J508" i="5" s="1"/>
  <c r="H509" i="5"/>
  <c r="J509" i="5"/>
  <c r="H510" i="5"/>
  <c r="J510" i="5" s="1"/>
  <c r="H511" i="5"/>
  <c r="J511" i="5"/>
  <c r="C512" i="5"/>
  <c r="D512" i="5"/>
  <c r="E512" i="5"/>
  <c r="F512" i="5"/>
  <c r="G512" i="5"/>
  <c r="H512" i="5" s="1"/>
  <c r="J512" i="5" s="1"/>
  <c r="I512" i="5"/>
  <c r="H7" i="4"/>
  <c r="J7" i="4" s="1"/>
  <c r="H8" i="4"/>
  <c r="J8" i="4" s="1"/>
  <c r="H9" i="4"/>
  <c r="J9" i="4" s="1"/>
  <c r="H10" i="4"/>
  <c r="J10" i="4" s="1"/>
  <c r="H11" i="4"/>
  <c r="J11" i="4" s="1"/>
  <c r="H12" i="4"/>
  <c r="J12" i="4" s="1"/>
  <c r="H13" i="4"/>
  <c r="J13" i="4" s="1"/>
  <c r="H14" i="4"/>
  <c r="J14" i="4" s="1"/>
  <c r="H15" i="4"/>
  <c r="J15" i="4" s="1"/>
  <c r="H16" i="4"/>
  <c r="J16" i="4" s="1"/>
  <c r="H17" i="4"/>
  <c r="J17" i="4" s="1"/>
  <c r="H18" i="4"/>
  <c r="J18" i="4" s="1"/>
  <c r="H19" i="4"/>
  <c r="J19" i="4" s="1"/>
  <c r="H20" i="4"/>
  <c r="J20" i="4" s="1"/>
  <c r="H21" i="4"/>
  <c r="J21" i="4" s="1"/>
  <c r="H22" i="4"/>
  <c r="J22" i="4" s="1"/>
  <c r="H23" i="4"/>
  <c r="J23" i="4" s="1"/>
  <c r="H24" i="4"/>
  <c r="J24" i="4" s="1"/>
  <c r="H25" i="4"/>
  <c r="J25" i="4" s="1"/>
  <c r="H26" i="4"/>
  <c r="J26" i="4" s="1"/>
  <c r="H27" i="4"/>
  <c r="J27" i="4" s="1"/>
  <c r="H28" i="4"/>
  <c r="J28" i="4" s="1"/>
  <c r="H29" i="4"/>
  <c r="J29" i="4" s="1"/>
  <c r="H30" i="4"/>
  <c r="J30" i="4" s="1"/>
  <c r="H31" i="4"/>
  <c r="J31" i="4" s="1"/>
  <c r="H32" i="4"/>
  <c r="J32" i="4" s="1"/>
  <c r="H33" i="4"/>
  <c r="J33" i="4" s="1"/>
  <c r="H34" i="4"/>
  <c r="J34" i="4" s="1"/>
  <c r="H35" i="4"/>
  <c r="J35" i="4" s="1"/>
  <c r="H36" i="4"/>
  <c r="J36" i="4" s="1"/>
  <c r="H37" i="4"/>
  <c r="J37" i="4" s="1"/>
  <c r="H38" i="4"/>
  <c r="J38" i="4" s="1"/>
  <c r="H39" i="4"/>
  <c r="J39" i="4" s="1"/>
  <c r="H40" i="4"/>
  <c r="J40" i="4" s="1"/>
  <c r="H41" i="4"/>
  <c r="J41" i="4" s="1"/>
  <c r="H42" i="4"/>
  <c r="J42" i="4" s="1"/>
  <c r="H43" i="4"/>
  <c r="J43" i="4" s="1"/>
  <c r="H44" i="4"/>
  <c r="J44" i="4" s="1"/>
  <c r="H45" i="4"/>
  <c r="J45" i="4" s="1"/>
  <c r="H46" i="4"/>
  <c r="J46" i="4" s="1"/>
  <c r="H47" i="4"/>
  <c r="J47" i="4" s="1"/>
  <c r="H48" i="4"/>
  <c r="J48" i="4" s="1"/>
  <c r="H49" i="4"/>
  <c r="J49" i="4" s="1"/>
  <c r="H50" i="4"/>
  <c r="J50" i="4" s="1"/>
  <c r="H51" i="4"/>
  <c r="J51" i="4" s="1"/>
  <c r="H52" i="4"/>
  <c r="J52" i="4" s="1"/>
  <c r="H53" i="4"/>
  <c r="J53" i="4" s="1"/>
  <c r="H54" i="4"/>
  <c r="J54" i="4" s="1"/>
  <c r="H55" i="4"/>
  <c r="J55" i="4" s="1"/>
  <c r="H56" i="4"/>
  <c r="J56" i="4" s="1"/>
  <c r="H57" i="4"/>
  <c r="J57" i="4" s="1"/>
  <c r="H58" i="4"/>
  <c r="J58" i="4" s="1"/>
  <c r="H59" i="4"/>
  <c r="J59" i="4" s="1"/>
  <c r="H60" i="4"/>
  <c r="J60" i="4" s="1"/>
  <c r="H61" i="4"/>
  <c r="J61" i="4" s="1"/>
  <c r="H62" i="4"/>
  <c r="J62" i="4" s="1"/>
  <c r="H63" i="4"/>
  <c r="J63" i="4" s="1"/>
  <c r="H64" i="4"/>
  <c r="J64" i="4" s="1"/>
  <c r="H65" i="4"/>
  <c r="J65" i="4" s="1"/>
  <c r="H66" i="4"/>
  <c r="J66" i="4" s="1"/>
  <c r="H67" i="4"/>
  <c r="J67" i="4" s="1"/>
  <c r="H68" i="4"/>
  <c r="J68" i="4" s="1"/>
  <c r="H69" i="4"/>
  <c r="J69" i="4" s="1"/>
  <c r="H70" i="4"/>
  <c r="J70" i="4" s="1"/>
  <c r="H71" i="4"/>
  <c r="J71" i="4" s="1"/>
  <c r="H72" i="4"/>
  <c r="J72" i="4" s="1"/>
  <c r="H73" i="4"/>
  <c r="J73" i="4" s="1"/>
  <c r="H74" i="4"/>
  <c r="J74" i="4" s="1"/>
  <c r="H75" i="4"/>
  <c r="J75" i="4" s="1"/>
  <c r="H76" i="4"/>
  <c r="J76" i="4" s="1"/>
  <c r="H77" i="4"/>
  <c r="J77" i="4" s="1"/>
  <c r="H78" i="4"/>
  <c r="J78" i="4" s="1"/>
  <c r="H79" i="4"/>
  <c r="J79" i="4" s="1"/>
  <c r="H80" i="4"/>
  <c r="J80" i="4" s="1"/>
  <c r="H81" i="4"/>
  <c r="J81" i="4" s="1"/>
  <c r="H82" i="4"/>
  <c r="J82" i="4" s="1"/>
  <c r="H83" i="4"/>
  <c r="J83" i="4" s="1"/>
  <c r="H84" i="4"/>
  <c r="J84" i="4" s="1"/>
  <c r="H85" i="4"/>
  <c r="J85" i="4" s="1"/>
  <c r="H86" i="4"/>
  <c r="J86" i="4" s="1"/>
  <c r="H87" i="4"/>
  <c r="J87" i="4" s="1"/>
  <c r="H88" i="4"/>
  <c r="J88" i="4" s="1"/>
  <c r="H89" i="4"/>
  <c r="J89" i="4" s="1"/>
  <c r="H90" i="4"/>
  <c r="J90" i="4" s="1"/>
  <c r="H91" i="4"/>
  <c r="J91" i="4" s="1"/>
  <c r="H92" i="4"/>
  <c r="J92" i="4" s="1"/>
  <c r="H93" i="4"/>
  <c r="J93" i="4" s="1"/>
  <c r="H94" i="4"/>
  <c r="J94" i="4" s="1"/>
  <c r="H95" i="4"/>
  <c r="J95" i="4" s="1"/>
  <c r="H96" i="4"/>
  <c r="J96" i="4" s="1"/>
  <c r="H97" i="4"/>
  <c r="J97" i="4" s="1"/>
  <c r="H98" i="4"/>
  <c r="J98" i="4" s="1"/>
  <c r="H99" i="4"/>
  <c r="J99" i="4" s="1"/>
  <c r="H100" i="4"/>
  <c r="J100" i="4" s="1"/>
  <c r="H101" i="4"/>
  <c r="J101" i="4" s="1"/>
  <c r="H102" i="4"/>
  <c r="J102" i="4" s="1"/>
  <c r="H103" i="4"/>
  <c r="J103" i="4" s="1"/>
  <c r="H104" i="4"/>
  <c r="J104" i="4" s="1"/>
  <c r="H105" i="4"/>
  <c r="J105" i="4" s="1"/>
  <c r="H106" i="4"/>
  <c r="J106" i="4" s="1"/>
  <c r="H107" i="4"/>
  <c r="J107" i="4" s="1"/>
  <c r="H108" i="4"/>
  <c r="J108" i="4" s="1"/>
  <c r="H109" i="4"/>
  <c r="J109" i="4" s="1"/>
  <c r="H110" i="4"/>
  <c r="J110" i="4" s="1"/>
  <c r="H111" i="4"/>
  <c r="J111" i="4" s="1"/>
  <c r="H112" i="4"/>
  <c r="J112" i="4" s="1"/>
  <c r="H113" i="4"/>
  <c r="J113" i="4" s="1"/>
  <c r="H114" i="4"/>
  <c r="J114" i="4" s="1"/>
  <c r="H115" i="4"/>
  <c r="J115" i="4" s="1"/>
  <c r="H116" i="4"/>
  <c r="J116" i="4" s="1"/>
  <c r="H117" i="4"/>
  <c r="J117" i="4" s="1"/>
  <c r="H118" i="4"/>
  <c r="J118" i="4" s="1"/>
  <c r="H119" i="4"/>
  <c r="J119" i="4" s="1"/>
  <c r="H120" i="4"/>
  <c r="J120" i="4" s="1"/>
  <c r="H121" i="4"/>
  <c r="J121" i="4" s="1"/>
  <c r="H122" i="4"/>
  <c r="J122" i="4" s="1"/>
  <c r="H123" i="4"/>
  <c r="J123" i="4" s="1"/>
  <c r="H124" i="4"/>
  <c r="J124" i="4" s="1"/>
  <c r="H125" i="4"/>
  <c r="J125" i="4" s="1"/>
  <c r="H126" i="4"/>
  <c r="J126" i="4" s="1"/>
  <c r="H127" i="4"/>
  <c r="J127" i="4" s="1"/>
  <c r="H128" i="4"/>
  <c r="J128" i="4" s="1"/>
  <c r="H129" i="4"/>
  <c r="J129" i="4" s="1"/>
  <c r="H130" i="4"/>
  <c r="J130" i="4" s="1"/>
  <c r="H131" i="4"/>
  <c r="J131" i="4" s="1"/>
  <c r="H132" i="4"/>
  <c r="J132" i="4" s="1"/>
  <c r="H133" i="4"/>
  <c r="J133" i="4" s="1"/>
  <c r="H134" i="4"/>
  <c r="J134" i="4" s="1"/>
  <c r="H135" i="4"/>
  <c r="J135" i="4" s="1"/>
  <c r="H136" i="4"/>
  <c r="J136" i="4" s="1"/>
  <c r="H137" i="4"/>
  <c r="J137" i="4" s="1"/>
  <c r="H138" i="4"/>
  <c r="J138" i="4" s="1"/>
  <c r="H139" i="4"/>
  <c r="J139" i="4" s="1"/>
  <c r="H140" i="4"/>
  <c r="J140" i="4" s="1"/>
  <c r="H141" i="4"/>
  <c r="J141" i="4" s="1"/>
  <c r="H142" i="4"/>
  <c r="J142" i="4" s="1"/>
  <c r="H143" i="4"/>
  <c r="J143" i="4" s="1"/>
  <c r="H144" i="4"/>
  <c r="J144" i="4" s="1"/>
  <c r="H145" i="4"/>
  <c r="J145" i="4" s="1"/>
  <c r="H146" i="4"/>
  <c r="J146" i="4" s="1"/>
  <c r="H147" i="4"/>
  <c r="J147" i="4" s="1"/>
  <c r="H148" i="4"/>
  <c r="J148" i="4" s="1"/>
  <c r="H149" i="4"/>
  <c r="J149" i="4" s="1"/>
  <c r="H150" i="4"/>
  <c r="J150" i="4" s="1"/>
  <c r="H151" i="4"/>
  <c r="J151" i="4" s="1"/>
  <c r="H152" i="4"/>
  <c r="J152" i="4" s="1"/>
  <c r="H153" i="4"/>
  <c r="J153" i="4" s="1"/>
  <c r="H154" i="4"/>
  <c r="J154" i="4" s="1"/>
  <c r="H155" i="4"/>
  <c r="J155" i="4" s="1"/>
  <c r="H156" i="4"/>
  <c r="J156" i="4" s="1"/>
  <c r="H157" i="4"/>
  <c r="J157" i="4" s="1"/>
  <c r="H158" i="4"/>
  <c r="J158" i="4" s="1"/>
  <c r="H159" i="4"/>
  <c r="J159" i="4" s="1"/>
  <c r="H160" i="4"/>
  <c r="J160" i="4" s="1"/>
  <c r="H161" i="4"/>
  <c r="J161" i="4" s="1"/>
  <c r="H162" i="4"/>
  <c r="J162" i="4" s="1"/>
  <c r="H163" i="4"/>
  <c r="J163" i="4" s="1"/>
  <c r="H164" i="4"/>
  <c r="J164" i="4" s="1"/>
  <c r="H165" i="4"/>
  <c r="J165" i="4" s="1"/>
  <c r="H166" i="4"/>
  <c r="J166" i="4" s="1"/>
  <c r="H167" i="4"/>
  <c r="J167" i="4" s="1"/>
  <c r="H168" i="4"/>
  <c r="J168" i="4" s="1"/>
  <c r="H169" i="4"/>
  <c r="J169" i="4" s="1"/>
  <c r="H170" i="4"/>
  <c r="J170" i="4" s="1"/>
  <c r="H171" i="4"/>
  <c r="J171" i="4" s="1"/>
  <c r="H172" i="4"/>
  <c r="J172" i="4" s="1"/>
  <c r="H173" i="4"/>
  <c r="J173" i="4" s="1"/>
  <c r="C174" i="4"/>
  <c r="D174" i="4"/>
  <c r="E174" i="4"/>
  <c r="H174" i="4" s="1"/>
  <c r="J174" i="4" s="1"/>
  <c r="F174" i="4"/>
  <c r="G174" i="4"/>
  <c r="I174" i="4"/>
  <c r="E8" i="3"/>
  <c r="E9" i="3"/>
  <c r="E11" i="3"/>
  <c r="E12" i="3"/>
  <c r="E16" i="3"/>
  <c r="E17" i="3"/>
  <c r="E19" i="3"/>
  <c r="E20" i="3"/>
  <c r="E24" i="3"/>
  <c r="E25" i="3"/>
  <c r="E27" i="3"/>
  <c r="E28" i="3"/>
  <c r="E29" i="3"/>
  <c r="E30" i="3"/>
  <c r="C39" i="52" l="1"/>
  <c r="C70" i="9"/>
  <c r="C41" i="8"/>
</calcChain>
</file>

<file path=xl/sharedStrings.xml><?xml version="1.0" encoding="utf-8"?>
<sst xmlns="http://schemas.openxmlformats.org/spreadsheetml/2006/main" count="6974" uniqueCount="3050">
  <si>
    <r>
      <t>(2)</t>
    </r>
    <r>
      <rPr>
        <sz val="8"/>
        <rFont val="Times New Roman"/>
        <family val="1"/>
      </rPr>
      <t xml:space="preserve">     </t>
    </r>
    <r>
      <rPr>
        <sz val="8"/>
        <rFont val="Arial"/>
        <family val="2"/>
      </rPr>
      <t>L’assemblée délibérante étant : (indiquer la nature de l’assemblée délibérante   : Conseil général, Conseil syndical,…).</t>
    </r>
  </si>
  <si>
    <r>
      <t>(1)</t>
    </r>
    <r>
      <rPr>
        <sz val="8"/>
        <rFont val="Times New Roman"/>
        <family val="1"/>
      </rPr>
      <t xml:space="preserve">     </t>
    </r>
    <r>
      <rPr>
        <sz val="8"/>
        <rFont val="Arial"/>
        <family val="2"/>
      </rPr>
      <t>Indiquer « la Présidente » ou « le Président ».</t>
    </r>
  </si>
  <si>
    <t xml:space="preserve">A               ,le             </t>
  </si>
  <si>
    <t>, et de la publication le</t>
  </si>
  <si>
    <t>, compte tenu de la transmission en préfecture, le</t>
  </si>
  <si>
    <t>Certifié exécutoire par (1)</t>
  </si>
  <si>
    <t>[…]</t>
  </si>
  <si>
    <t>Les membres de l’assemblée délibérante (2),</t>
  </si>
  <si>
    <t xml:space="preserve"> A           le</t>
  </si>
  <si>
    <t xml:space="preserve"> Délibéré par l’assemblée (2), réuni en session</t>
  </si>
  <si>
    <t xml:space="preserve"> A            le              </t>
  </si>
  <si>
    <t>Présenté par (1)</t>
  </si>
  <si>
    <t>Date de convocation : ……./….…./……..</t>
  </si>
  <si>
    <t xml:space="preserve">               Abstentions . . . . . . . . . . . . . . . . . . . . .</t>
  </si>
  <si>
    <t xml:space="preserve">               Contre . . . . . . . . . . . . . . . . . . . . . . . .</t>
  </si>
  <si>
    <t>VOTES : Pour . . . . . . . . . . . . . . . . . . . . . . . . . .</t>
  </si>
  <si>
    <t>Nombre de suffrages exprimés . . . . . . . . . . . . . . . . . . . . . . . .</t>
  </si>
  <si>
    <t>Nombre de membres présents. . . . . . . . . . . . . . . . . . . . .</t>
  </si>
  <si>
    <t>Nombre de membres en exercice. . . . . . . . . . . . . . . . . . . . .</t>
  </si>
  <si>
    <t>E2</t>
  </si>
  <si>
    <t>ARRETE ET SIGNATURES</t>
  </si>
  <si>
    <t>IV</t>
  </si>
  <si>
    <t>IV – ANNEXES</t>
  </si>
  <si>
    <t>(1) Y compris les rattachements.</t>
  </si>
  <si>
    <t>TOTAL GENERAL DES RECETTES</t>
  </si>
  <si>
    <t>TOTAL GENERAL DES DEPENSES</t>
  </si>
  <si>
    <t>RECETTES</t>
  </si>
  <si>
    <t>DEPENSES</t>
  </si>
  <si>
    <t>FONCTIONNEMENT</t>
  </si>
  <si>
    <t>INVESTISSEMENT</t>
  </si>
  <si>
    <t>Crédits annulés</t>
  </si>
  <si>
    <t>Restes à réaliser au 31/12/N</t>
  </si>
  <si>
    <t>Réalisations - mandats ou titres (1)</t>
  </si>
  <si>
    <t>Crédits ouverts (BP + DM + RAR N-1)</t>
  </si>
  <si>
    <t>SECTION</t>
  </si>
  <si>
    <t>3 - PRESENTATION GENERALE</t>
  </si>
  <si>
    <t>2 - BUDGETS ANNEXES 04 : BUDGET ANNEXE: LABO. DEPARTEME</t>
  </si>
  <si>
    <t>1 - BUDGET PRINCIPAL</t>
  </si>
  <si>
    <t>D4</t>
  </si>
  <si>
    <t>PRESENTATION AGREGEE DU BUDGET PRINCIPAL ET DES BUDGETS ANNEXES</t>
  </si>
  <si>
    <t>AUTRES ELEMENTS D'INFORMATION</t>
  </si>
  <si>
    <t>IV - ANNEXES</t>
  </si>
  <si>
    <t>(5) il s'agit des AE non encore intégralement couvertes à la fin de l'exercice N</t>
  </si>
  <si>
    <t>(2) il s'agit des AE votées avant ou pendant l'exercice N et affectées pendant celui-ci</t>
  </si>
  <si>
    <t>(1) il s'agit des AE affectées antérieurement à l'exercice N et non encore entièrement couvertes par les CP des années antérieures</t>
  </si>
  <si>
    <t>* Le détail par programme n'est pas renseigné qu'à compter des AE votées en 2003</t>
  </si>
  <si>
    <t>TOTAL</t>
  </si>
  <si>
    <t>PROJETS TERRITOIRE AUTRES ORGANISMES DROIT PRIVE</t>
  </si>
  <si>
    <t>D 9PROJET 2009/3</t>
  </si>
  <si>
    <t>PROJETS TERRITOIRE GROUPEMENTS</t>
  </si>
  <si>
    <t>D 9PROJET 2009/2</t>
  </si>
  <si>
    <t>PROJETS TERRITOIRE-E.P.C.I</t>
  </si>
  <si>
    <t>D 9PROJET 2009/1</t>
  </si>
  <si>
    <t>PLAN DEP. DEV. LECTURE PUB.</t>
  </si>
  <si>
    <t>D 9PDDL 2009/1</t>
  </si>
  <si>
    <t>REFERENTS AUTRES</t>
  </si>
  <si>
    <t>D 9INSERTION 2009/9</t>
  </si>
  <si>
    <t>REFERENTS C.C.A.S</t>
  </si>
  <si>
    <t>D 9INSERTION 2009/8</t>
  </si>
  <si>
    <t>REFERENTS POLES INSERTION</t>
  </si>
  <si>
    <t>D 9INSERTION 2009/7</t>
  </si>
  <si>
    <t>FEDERATIONS ET P.L.I.E</t>
  </si>
  <si>
    <t>D 9INSERTION 2009/6</t>
  </si>
  <si>
    <t>EVALUATION-AUDIT</t>
  </si>
  <si>
    <t>D 9INSERTION 2009/5</t>
  </si>
  <si>
    <t>INSERTION PAR LE LOGEMENT</t>
  </si>
  <si>
    <t>D 9INSERTION 2009/4</t>
  </si>
  <si>
    <t>SOUTIEN ACTIF A L'EMPLOI</t>
  </si>
  <si>
    <t>D 9INSERTION 2009/2</t>
  </si>
  <si>
    <t>AIDE A LA MOBILITE</t>
  </si>
  <si>
    <t>D 9INSERTION 2009/16</t>
  </si>
  <si>
    <t>CONTRATS D'AVENIR</t>
  </si>
  <si>
    <t>D 9INSERTION 2009/15</t>
  </si>
  <si>
    <t>C.I - R.M.A</t>
  </si>
  <si>
    <t>D 9INSERTION 2009/14</t>
  </si>
  <si>
    <t>DIAGNOSTIC EMPLOI/FORMATION</t>
  </si>
  <si>
    <t>D 9INSERTION 2009/13</t>
  </si>
  <si>
    <t>ACTIONS C.L.I</t>
  </si>
  <si>
    <t>D 9INSERTION 2009/12</t>
  </si>
  <si>
    <t>INSERTION PAR L'ACTIVITE ECONOMIQUE</t>
  </si>
  <si>
    <t>D 9INSERTION 2009/10</t>
  </si>
  <si>
    <t>MOBIL.SOCIO-PROFESSIONNELLE</t>
  </si>
  <si>
    <t>D 9INSERTION 2009/1</t>
  </si>
  <si>
    <t>CAPEB - CONV. PLUR. 09-11</t>
  </si>
  <si>
    <t>D 9CAPEB 2009/1</t>
  </si>
  <si>
    <t>ACTIV CONSEIL-CONV. PLUR. 09-11</t>
  </si>
  <si>
    <t>D 9ACTIV 2009/1</t>
  </si>
  <si>
    <t>D 8INSERTION 2008/9</t>
  </si>
  <si>
    <t>REFERENTS CCAS</t>
  </si>
  <si>
    <t>D 8INSERTION 2008/8</t>
  </si>
  <si>
    <t>D 8INSERTION 2008/7</t>
  </si>
  <si>
    <t>SOUTIEN AUX STRUCTURES</t>
  </si>
  <si>
    <t>D 8INSERTION 2008/6</t>
  </si>
  <si>
    <t>EVALUATION - AUDIT</t>
  </si>
  <si>
    <t>D 8INSERTION 2008/5</t>
  </si>
  <si>
    <t>D 8INSERTION 2008/4</t>
  </si>
  <si>
    <t>INSERTION PAR LA SANTE</t>
  </si>
  <si>
    <t>D 8INSERTION 2008/3</t>
  </si>
  <si>
    <t>D 8INSERTION 2008/2</t>
  </si>
  <si>
    <t>D 8INSERTION 2008/15</t>
  </si>
  <si>
    <t>C.I. RMA</t>
  </si>
  <si>
    <t>D 8INSERTION 2008/14</t>
  </si>
  <si>
    <t>D 8INSERTION 2008/13</t>
  </si>
  <si>
    <t>ACTIONS C.L.I.</t>
  </si>
  <si>
    <t>D 8INSERTION 2008/12</t>
  </si>
  <si>
    <t>D 8INSERTION 2008/11</t>
  </si>
  <si>
    <t>D 8INSERTION 2008/10</t>
  </si>
  <si>
    <t>MOBILISATION SOCIO-PROFESSIONNELLE</t>
  </si>
  <si>
    <t>D 8INSERTION 2008/1</t>
  </si>
  <si>
    <t>SUBV-19 MISE/PLACE ZONES PREEMP</t>
  </si>
  <si>
    <t>D 19ZPAEN 2019/1</t>
  </si>
  <si>
    <t>SUBVENTION SCHEMA DEPARTEMENTAL ENS</t>
  </si>
  <si>
    <t>D 19SDENS 2019/1</t>
  </si>
  <si>
    <t>D 19SCOTER 2019/1</t>
  </si>
  <si>
    <t>SCHEMA DEPARTEMENTALE ACCES RESSOURCE FORESTIERE</t>
  </si>
  <si>
    <t>D 19SARF 2019/1</t>
  </si>
  <si>
    <t>SUBVENTIONS-PROJETS DE TERRITOIR</t>
  </si>
  <si>
    <t>D 19PROJET 2019/1</t>
  </si>
  <si>
    <t>AIDES AUX ETUDES FONCIERES</t>
  </si>
  <si>
    <t>D 19PLHAB 2019/1</t>
  </si>
  <si>
    <t>MAITRISE D'OEUVRE URBAINE ET SOCIALE</t>
  </si>
  <si>
    <t>D 19MOUS 2019/1</t>
  </si>
  <si>
    <t>SUBVENTIONS-LABEL ENS</t>
  </si>
  <si>
    <t>D 19LABELENS 2019/1</t>
  </si>
  <si>
    <t>INSERTION-RSA</t>
  </si>
  <si>
    <t>D 19INSERTIO 2019/1</t>
  </si>
  <si>
    <t>AIDES A L'INNOVATION DE L'HABITAT</t>
  </si>
  <si>
    <t>D 19INNOVHAB 2019/1</t>
  </si>
  <si>
    <t>EUROVELO8PART.REG.COM.ITIN.</t>
  </si>
  <si>
    <t>D 19EUROV8 2019/1</t>
  </si>
  <si>
    <t>CAUE-PLAN D'ACTIONS ANNUEL</t>
  </si>
  <si>
    <t>D 19CAUE 2019/1</t>
  </si>
  <si>
    <t>ANIM.PROG.INT.GENERAL</t>
  </si>
  <si>
    <t>D 19ANIMPIG 2019/1</t>
  </si>
  <si>
    <t>MISE EN PLACE ZONES PREEMPTION PERIURBAINE</t>
  </si>
  <si>
    <t>D 18ZPAEN 2018/1</t>
  </si>
  <si>
    <t>SCHEMA DEPARTEMENTAL TOURISME</t>
  </si>
  <si>
    <t>D 18SDTOUR 2018/1</t>
  </si>
  <si>
    <t>AIDE A ELABORATION DES SCOT</t>
  </si>
  <si>
    <t>D 18SCOTER 2018/1</t>
  </si>
  <si>
    <t>SUBVENTIONS - PROJETS DE TERRITOIRE</t>
  </si>
  <si>
    <t>D 18PROJET 2018/1</t>
  </si>
  <si>
    <t>D 18PLHAB 2018/1</t>
  </si>
  <si>
    <t>LABEL ESPACES NATURELS SENSIBLES</t>
  </si>
  <si>
    <t>D 18LABELENS 2018/1</t>
  </si>
  <si>
    <t>D 18INSERTIO 2018/1</t>
  </si>
  <si>
    <t>SUBVENTIONS FSE 2018-2020</t>
  </si>
  <si>
    <t>D 18FSESUBV 2018/1</t>
  </si>
  <si>
    <t>PARTICIPATIONS MARCHES FSE 18-20</t>
  </si>
  <si>
    <t>D 18FSEMARCH 2018/1</t>
  </si>
  <si>
    <t>FSE ASSISTANCE MISSION EUROPE 2018-2020</t>
  </si>
  <si>
    <t>D 18FSEAXE4 2018/1</t>
  </si>
  <si>
    <t>SUBVENTIONS -  FONCIER AGRICOLE</t>
  </si>
  <si>
    <t>D 18FONCAGRI 2018/1</t>
  </si>
  <si>
    <t>PROJETS  ET NVX PRODUITS  DANS SECTEUR AGRICOLE</t>
  </si>
  <si>
    <t>D 18ENTAV 2018/1</t>
  </si>
  <si>
    <t>DISPO DEPART SOBRIETE ENERGETIQUE</t>
  </si>
  <si>
    <t>D 18DDSE 2018/1</t>
  </si>
  <si>
    <t>D 17ZPAEN 2016/1</t>
  </si>
  <si>
    <t>D 17SCOTER 2016/1</t>
  </si>
  <si>
    <t>SUBV PROJETS DE TERRITOIRE</t>
  </si>
  <si>
    <t>D 17PROJET 2016/1</t>
  </si>
  <si>
    <t>PLAN LOCAL DE L'HABITAT</t>
  </si>
  <si>
    <t>D 17PLHAB 2016/1</t>
  </si>
  <si>
    <t>LABEL ESPACE NATUREL SENSIBLE</t>
  </si>
  <si>
    <t>D 17LABELENS 2016/1</t>
  </si>
  <si>
    <t>INSERTION RSA</t>
  </si>
  <si>
    <t>D 17INSERTIO 2017/1</t>
  </si>
  <si>
    <t>SUBVENTION FONCIER AGRICOLE</t>
  </si>
  <si>
    <t>D 17FONCAGRI 2016/1</t>
  </si>
  <si>
    <t>ETUDES ENVIRONNEMENT</t>
  </si>
  <si>
    <t>D 17ETUDENVI 2017/1</t>
  </si>
  <si>
    <t>ETUDES AMENAGEMENT TERRITOIRE</t>
  </si>
  <si>
    <t>D 17ETUAMTER 2016/1</t>
  </si>
  <si>
    <t>SUBVENTION DISPOSITIF DEP SOBRIETE ENERGETIQUE</t>
  </si>
  <si>
    <t>D 17DDSE 2016/1</t>
  </si>
  <si>
    <t>SUBVENTION - MISE EN PLACE ZONES PREEMPTION PERIURBAINE</t>
  </si>
  <si>
    <t>D 16ZPAEN 2016/1</t>
  </si>
  <si>
    <t>SUBVENTION - AIDE A ELABORATION DES SCOT</t>
  </si>
  <si>
    <t>D 16SCOTER 2016/1</t>
  </si>
  <si>
    <t>SUBVENTION PROJETS DE TERRITOIRE</t>
  </si>
  <si>
    <t>D 16PROJET 2016/1</t>
  </si>
  <si>
    <t>D 16PLHAB 2016/1</t>
  </si>
  <si>
    <t>D 16LABELENS 2016/1</t>
  </si>
  <si>
    <t>INSERTION - RSA</t>
  </si>
  <si>
    <t>D 16INSERTIO 2016/1</t>
  </si>
  <si>
    <t>SUBV. GLOBALE FSE 14-20</t>
  </si>
  <si>
    <t>D 16FSE14-20 2016/1</t>
  </si>
  <si>
    <t>D 16FONCAGRI 2016/1</t>
  </si>
  <si>
    <t>D 16ETUENVIR 2016/1</t>
  </si>
  <si>
    <t>D 16ETUDENVI 2017/2</t>
  </si>
  <si>
    <t>ETUDES AMENAGEMENT DU TERRITOIRE</t>
  </si>
  <si>
    <t>D 16ETUAMTER 2016/1</t>
  </si>
  <si>
    <t>D 16DDSE 2016/1</t>
  </si>
  <si>
    <t>SUBV-MISE / PLACE ZONES PREEMPTION</t>
  </si>
  <si>
    <t>D 15ZPAEN 2015/1</t>
  </si>
  <si>
    <t>SUBV.-AIDE A L'ELAB. DES SCOT</t>
  </si>
  <si>
    <t>D 15SCOTER 2015/2</t>
  </si>
  <si>
    <t>D 15SCOTER 2015/1</t>
  </si>
  <si>
    <t>SUBV. PROJETS DE TERRITOIRE</t>
  </si>
  <si>
    <t>D 15PROJET 2015/3</t>
  </si>
  <si>
    <t>D 15PROJET 2015/2</t>
  </si>
  <si>
    <t>D 15PROJET 2015/1</t>
  </si>
  <si>
    <t>SUBV. - PLAN LOCAL HABITAT</t>
  </si>
  <si>
    <t>D 15PLHAB 2015/1</t>
  </si>
  <si>
    <t>LEADER - FEADER 2014-2020</t>
  </si>
  <si>
    <t>D 15LEADER 2015/1</t>
  </si>
  <si>
    <t>D 15INSERTIO 2015/9</t>
  </si>
  <si>
    <t>CREATION D'ENTREPRISE</t>
  </si>
  <si>
    <t>D 15INSERTIO 2015/8</t>
  </si>
  <si>
    <t>D 15INSERTIO 2015/7</t>
  </si>
  <si>
    <t>REFERENTS SPECIFIQUES ET TI</t>
  </si>
  <si>
    <t>D 15INSERTIO 2015/6</t>
  </si>
  <si>
    <t>D 15INSERTIO 2015/5</t>
  </si>
  <si>
    <t>REFERENTS POLE INSERTION</t>
  </si>
  <si>
    <t>D 15INSERTIO 2015/4</t>
  </si>
  <si>
    <t>FEDERATION ET PLIE</t>
  </si>
  <si>
    <t>D 15INSERTIO 2015/3</t>
  </si>
  <si>
    <t>D 15INSERTIO 2015/2</t>
  </si>
  <si>
    <t>ACCOMPAGNEMENT INTENSIF A L'EMPLOI</t>
  </si>
  <si>
    <t>D 15INSERTIO 2015/14</t>
  </si>
  <si>
    <t>CONTRAT UNIQUE INSERTION (NON MARCHAND) - CDDI</t>
  </si>
  <si>
    <t>D 15INSERTIO 2015/13</t>
  </si>
  <si>
    <t>D 15INSERTIO 2015/12</t>
  </si>
  <si>
    <t>CONTRAT UNIQUE INSERTION (NON MARCHAND)</t>
  </si>
  <si>
    <t>D 15INSERTIO 2015/11</t>
  </si>
  <si>
    <t>CONTRAT UNIQUE INSERTION (MARCHAND)</t>
  </si>
  <si>
    <t>D 15INSERTIO 2015/10</t>
  </si>
  <si>
    <t>D 15INSERTIO 2015/1</t>
  </si>
  <si>
    <t>PART REGION COMITE ITINERAIRE EUROVELO 8</t>
  </si>
  <si>
    <t>D 15EUROV8 2015/1</t>
  </si>
  <si>
    <t>EMPLOIS D'AVENIR</t>
  </si>
  <si>
    <t>D 15EAVENIR 2015/1</t>
  </si>
  <si>
    <t>SUBV-MISE / PLACE ZONES PREEMP</t>
  </si>
  <si>
    <t>D 14ZPAEN 2014/1</t>
  </si>
  <si>
    <t>SUBV.-AIDE A L'ELABORATION DES SCOT</t>
  </si>
  <si>
    <t>D 14SCOTER 2014/3</t>
  </si>
  <si>
    <t>D 14SCOTER 2014/2</t>
  </si>
  <si>
    <t>D 14SCOTER 2014/1</t>
  </si>
  <si>
    <t>D 14PROJET 2014/3</t>
  </si>
  <si>
    <t>D 14PROJET 2014/2</t>
  </si>
  <si>
    <t>D 14PROJET 2014/1</t>
  </si>
  <si>
    <t>D 14PLHAB 2014/1</t>
  </si>
  <si>
    <t>LABEL ESP. NAT. SENS. COMMUNES ET STRUCT INTERCOM.</t>
  </si>
  <si>
    <t>D 14LABELENS 2014/2</t>
  </si>
  <si>
    <t>LABEL ESP.NAT. SENS</t>
  </si>
  <si>
    <t>D 14LABELENS 2014/1</t>
  </si>
  <si>
    <t>D 14INSERTIO 2014/9</t>
  </si>
  <si>
    <t>D 14INSERTIO 2014/8</t>
  </si>
  <si>
    <t>INSERTION PAR L'ACTIVITE ECO.</t>
  </si>
  <si>
    <t>D 14INSERTIO 2014/7</t>
  </si>
  <si>
    <t>D 14INSERTIO 2014/6</t>
  </si>
  <si>
    <t>D 14INSERTIO 2014/5</t>
  </si>
  <si>
    <t>D 14INSERTIO 2014/4</t>
  </si>
  <si>
    <t>D 14INSERTIO 2014/3</t>
  </si>
  <si>
    <t>D 14INSERTIO 2014/2</t>
  </si>
  <si>
    <t>D 14INSERTIO 2014/14</t>
  </si>
  <si>
    <t>D 14INSERTIO 2014/13</t>
  </si>
  <si>
    <t>CONTRAT UNIQUE INSERTION ( MARCHAND)</t>
  </si>
  <si>
    <t>D 14INSERTIO 2014/12</t>
  </si>
  <si>
    <t>PARTENARIAT RENFORCE POUR LE RSA</t>
  </si>
  <si>
    <t>D 14INSERTIO 2014/11</t>
  </si>
  <si>
    <t>EXPERIMENTAT° TERRITORIALES</t>
  </si>
  <si>
    <t>D 14INSERTIO 2014/10</t>
  </si>
  <si>
    <t>D 14INSERTIO 2014/1</t>
  </si>
  <si>
    <t>D 14EAVENIR 2014/1</t>
  </si>
  <si>
    <t>D 13ZPAEN 2013/1</t>
  </si>
  <si>
    <t>D 13SCOTER 2013/2</t>
  </si>
  <si>
    <t>D 13PROJET 2013/3</t>
  </si>
  <si>
    <t>D 13PROJET 2013/2</t>
  </si>
  <si>
    <t>D 13PROJET 2013/1</t>
  </si>
  <si>
    <t>D 13PLHAB 2013/1</t>
  </si>
  <si>
    <t>SUBVENTIONS LEADER</t>
  </si>
  <si>
    <t>D 13LEADER 2013/1</t>
  </si>
  <si>
    <t>D 13EAVENIR 2013/1</t>
  </si>
  <si>
    <t>SUBV.-PROJETS DE TERRITOIRE</t>
  </si>
  <si>
    <t>D 12PROJET 2012/3</t>
  </si>
  <si>
    <t>D 12PROJET 2012/2</t>
  </si>
  <si>
    <t>D 12PROJET 2012/1</t>
  </si>
  <si>
    <t>SUBV.-AIDE A L'ELABORATION DES</t>
  </si>
  <si>
    <t>D 11SCOTER 2011/1</t>
  </si>
  <si>
    <t>D 11PROJET 2011/3</t>
  </si>
  <si>
    <t>PART. SCE REST. COLLEGES</t>
  </si>
  <si>
    <t>D 10RESTCOL 2010/1</t>
  </si>
  <si>
    <t>SUBV. - PROJETS DE TERRITOIRE - AUTRES GROUPTS DE COLL.</t>
  </si>
  <si>
    <t>D 10PROJET 2010/3</t>
  </si>
  <si>
    <t>SUBV. - PROJETS DE TERRITOIRE - COMMUNES/EPCI</t>
  </si>
  <si>
    <t>D 10PROJET 2010/2</t>
  </si>
  <si>
    <t>SUBV.-PROJETS DE TERRITOIRE - ORG. DROIT PRIVE</t>
  </si>
  <si>
    <t>D 10PROJET 2010/1</t>
  </si>
  <si>
    <t>SUBV.-PLAN LOCAL HABITAT</t>
  </si>
  <si>
    <t>D 10PLHAB 2010/1</t>
  </si>
  <si>
    <t>D 10INSERTIO 2010/9</t>
  </si>
  <si>
    <t>D 10INSERTIO 2010/8</t>
  </si>
  <si>
    <t>D 10INSERTIO 2010/7</t>
  </si>
  <si>
    <t>D 10INSERTIO 2010/6</t>
  </si>
  <si>
    <t>D 10INSERTIO 2010/5</t>
  </si>
  <si>
    <t>D 10INSERTIO 2010/4</t>
  </si>
  <si>
    <t>D 10INSERTIO 2010/3</t>
  </si>
  <si>
    <t>D 10INSERTIO 2010/2</t>
  </si>
  <si>
    <t>SUBV. ASSOC. FSE</t>
  </si>
  <si>
    <t>D 10INSERTIO 2010/19</t>
  </si>
  <si>
    <t>DISPOSITIF POLE EMPLOI FSE</t>
  </si>
  <si>
    <t>D 10INSERTIO 2010/18</t>
  </si>
  <si>
    <t>ETUDES - FSE</t>
  </si>
  <si>
    <t>D 10INSERTIO 2010/17</t>
  </si>
  <si>
    <t>CONTRAT UNIQUE INSERTION (SECTEUR NON MARCHAND)</t>
  </si>
  <si>
    <t>D 10INSERTIO 2010/15</t>
  </si>
  <si>
    <t>CONTRAT UNIQUE INSERTION  (SECTEUR MARCHAND)</t>
  </si>
  <si>
    <t>D 10INSERTIO 2010/14</t>
  </si>
  <si>
    <t>D 10INSERTIO 2010/11</t>
  </si>
  <si>
    <t>D 10INSERTIO 2010/10</t>
  </si>
  <si>
    <t>D 10INSERTIO 2010/1</t>
  </si>
  <si>
    <t>ANIMATION CYBERBASES</t>
  </si>
  <si>
    <t>D 10CYBER 2010/1</t>
  </si>
  <si>
    <t>Libellé</t>
  </si>
  <si>
    <t>Numéro</t>
  </si>
  <si>
    <t>Restes à financer au titre des AE affectées au 31/12/N       (6)=(4)-(5)</t>
  </si>
  <si>
    <t>CP mandatés au budget de l'année N (5)</t>
  </si>
  <si>
    <t>Stock d'AE affectés restant à financer (4)=(1)+(2)-(3)</t>
  </si>
  <si>
    <t>AE affectées annulées dans l'année (3)</t>
  </si>
  <si>
    <t>Flux d'AE affectées dans l'année (2)</t>
  </si>
  <si>
    <t>AE affectées non couvertes par des CP réalisé au 01/01/N (1)</t>
  </si>
  <si>
    <t>AE nouvelles votées dans l'année</t>
  </si>
  <si>
    <t>Stocks AE votées (exercices antérieurs) disponibles à l'affectation y compris ajustements intervenus dans l'année</t>
  </si>
  <si>
    <t>AUTORISATION D'ENGAGEMENT*</t>
  </si>
  <si>
    <t>SITUATION DES AUTORISATIONS D'ENGAGEMENT ET CREDITS DE PAIEMENT</t>
  </si>
  <si>
    <t>C7</t>
  </si>
  <si>
    <t>AUTORISATIONS D'ENGAGEMENT ET CREDITS DE PAIEMENT</t>
  </si>
  <si>
    <t>(5) il s'agit des AP non encore intégralement couvertes à la fin de l'exercice N</t>
  </si>
  <si>
    <t>(2) il s'agit des AP votées avant ou pendant l'exercice N et affectées pendant celui-ci</t>
  </si>
  <si>
    <t>(1) il s'agit des AP affectées antérieurement à l'exercice N et non encore entièrement couvertes par les CP des années antérieures</t>
  </si>
  <si>
    <t>* Le détail par programme n'est pas renseigné qu'à compter des AP votées en 2003</t>
  </si>
  <si>
    <t xml:space="preserve">TOTAL </t>
  </si>
  <si>
    <t>VOIRIE COMMUNALE</t>
  </si>
  <si>
    <t>D 19VOIRCOMM 2019/1</t>
  </si>
  <si>
    <t>VELOROUTES</t>
  </si>
  <si>
    <t>D 19VELOROU 2019/1</t>
  </si>
  <si>
    <t>EQUIPEMENT SIGNALETIQUE FORETS</t>
  </si>
  <si>
    <t>D 19SIGFORET 2019/1</t>
  </si>
  <si>
    <t>SUBVENTIONS - EQUIPEMENTS STRUCTURANTS SDIS</t>
  </si>
  <si>
    <t>D 19SBATSDIS 2019/1</t>
  </si>
  <si>
    <t>AMENAGEMENT FONCIER RURAL</t>
  </si>
  <si>
    <t>D 19SAMFONRU 2019/1</t>
  </si>
  <si>
    <t xml:space="preserve">RIVIERES NON DOMANIALES </t>
  </si>
  <si>
    <t>D 19RIVNONDO 2019/1</t>
  </si>
  <si>
    <t>GROSSES REPARATIONS AUX BATIMENTS DES COLLEGES (PROGRAMME 2019)</t>
  </si>
  <si>
    <t>D 19RGRPCOLL 2019/1</t>
  </si>
  <si>
    <t>GROSSES REPARATIONS BATIMENTS GENDARMERIES</t>
  </si>
  <si>
    <t>D 19RGREPGDR 2019/1</t>
  </si>
  <si>
    <t>REQUALIFICATION Z.A.</t>
  </si>
  <si>
    <t>D 19REQUALZA 2019/1</t>
  </si>
  <si>
    <t>REHABILITATION DU CENTRE ROUTIER DE VEDENE (9OPBVEDR)</t>
  </si>
  <si>
    <t>D 19REHABVED 2019/1</t>
  </si>
  <si>
    <t>REHABILITATION DU COLLEGE JULES VERNE AU PONTET (9OPCJUVE)</t>
  </si>
  <si>
    <t>D 19REHABCOL 2019/2</t>
  </si>
  <si>
    <t>REHABILITATION DE LA SEGPA LE LAVARIN A AVIGNON (9OPCLAVA)</t>
  </si>
  <si>
    <t>D 19REHABCOL 2019/1</t>
  </si>
  <si>
    <t>REDUCTION VULNERABILITE</t>
  </si>
  <si>
    <t>D 19REDUCVUL 2019/1</t>
  </si>
  <si>
    <t>GROSSES REPARATIONS BATIMENTS SPORT</t>
  </si>
  <si>
    <t>D 19RBSPORTS 2019/1</t>
  </si>
  <si>
    <t>GROSSES REPARATIONS BATIMENTS CULTURELS</t>
  </si>
  <si>
    <t>D 19RBCULTUR 2019/1</t>
  </si>
  <si>
    <t>GROSSES REPARATIONS BATIMENTS ADMINISTRATIFS</t>
  </si>
  <si>
    <t>D 19RBADMINI 2019/1</t>
  </si>
  <si>
    <t>PATRIMOINE RURAL NON PROTEGE</t>
  </si>
  <si>
    <t>D 19PRNP 2019/1</t>
  </si>
  <si>
    <t>PRODUCTION LOGEMENTS SOCIAUX</t>
  </si>
  <si>
    <t>D 19POLPLSOC 2019/1</t>
  </si>
  <si>
    <t>PLANTATIONS COMMUNALES</t>
  </si>
  <si>
    <t>D 19PLANTCOM 2019/1</t>
  </si>
  <si>
    <t>GROSSES REPARATIONS AUX  BATIMENTS DES CITES MIXTES  (PROGRAMME 2019)</t>
  </si>
  <si>
    <t>D 19PGRPCMIX 2019/1</t>
  </si>
  <si>
    <t>GROSSES REPARATIONS CITES MIXTES CONVENTIONS SPECIFIQUES</t>
  </si>
  <si>
    <t>D 19PGRCIMIX 2019/1</t>
  </si>
  <si>
    <t>PEPINIERES ENTREPRISES</t>
  </si>
  <si>
    <t>D 19PEPINIER 2019/1</t>
  </si>
  <si>
    <t>DEVIATIONS AGGLOMERATION ET LIAISONS ROUTIERES</t>
  </si>
  <si>
    <t>D 19PDEVLIAI 2019/1</t>
  </si>
  <si>
    <t>RESEAU DEPARTEMENTAL THD 2EME PLAN FTTH</t>
  </si>
  <si>
    <t>D 19PD2THD 2019/1</t>
  </si>
  <si>
    <t>REH/VAL PATRIMOINE CLASSE</t>
  </si>
  <si>
    <t>D 19PATRIMOI 2019/1</t>
  </si>
  <si>
    <t>OPERATIONS DE SECURITE</t>
  </si>
  <si>
    <t>D 19OPESECUR 2019/1</t>
  </si>
  <si>
    <t>MATERIEL ROUTE</t>
  </si>
  <si>
    <t>D 19MATROUTE 2019/1</t>
  </si>
  <si>
    <t>MATERIEL ENTRETIEN NETTOYAGE COLLEGES PUBLICS</t>
  </si>
  <si>
    <t>D 19MATENNET 2019/1</t>
  </si>
  <si>
    <t>JARDINS FAMILIAUX EN VAUCLUSE</t>
  </si>
  <si>
    <t>D 19JARDFAMI 2019/1</t>
  </si>
  <si>
    <t>JEUNES AGRICULTEURS EQUIPEMENTS</t>
  </si>
  <si>
    <t>D 19JAEQUIP 2019/1</t>
  </si>
  <si>
    <t>SUBV SCHEMA DEPARTEMENTAL E.N.S.</t>
  </si>
  <si>
    <t>D 19INVSDENS 2019/1</t>
  </si>
  <si>
    <t>BDP - INFORMATISATION NOUVELLES TECHNOLOGIES</t>
  </si>
  <si>
    <t>D 19INFORBDP 2019/1</t>
  </si>
  <si>
    <t>TRAVAUX PREALABLES RETROCESSION RESEAUX 5000</t>
  </si>
  <si>
    <t>D 19HYRETROR 2019/2</t>
  </si>
  <si>
    <t>HYDRAULIQUE AGRICOLE</t>
  </si>
  <si>
    <t>D 19HYDRAGRI 2019/1</t>
  </si>
  <si>
    <t>GROSSES REPARATIONS PONCTUELLES</t>
  </si>
  <si>
    <t>D 19GRPONCTU 2019/1</t>
  </si>
  <si>
    <t>GROSSES REPARATIONS BATIMENTS EDeS</t>
  </si>
  <si>
    <t>D 19GREPEDES 2019/1</t>
  </si>
  <si>
    <t>GROSSES REPARATIONS BATIMENTS ROUTES</t>
  </si>
  <si>
    <t>D 19GRAGCROU 2019/1</t>
  </si>
  <si>
    <t>REHABILITATION FRICHES ET DELAISSES</t>
  </si>
  <si>
    <t>D 19FRIDELAI 2019/1</t>
  </si>
  <si>
    <t>TRAVAUX FORESTIERS</t>
  </si>
  <si>
    <t>D 19FOREST 2019/1</t>
  </si>
  <si>
    <t>SUBVENTIONS - F. D. A. C. V.</t>
  </si>
  <si>
    <t>D 19FDACV 2019/1</t>
  </si>
  <si>
    <t>ETUDES LIEES A VOIES NOUVELLES ET OA NOUVEAUX</t>
  </si>
  <si>
    <t>D 19ETUOPNOU 2019/1</t>
  </si>
  <si>
    <t>ETUDE STRATEGIE HYDRAULIQUE</t>
  </si>
  <si>
    <t>D 19ETUHYDRO 2019/1</t>
  </si>
  <si>
    <t>ESPACES NATURELS SENSIBLES</t>
  </si>
  <si>
    <t>D 19ESNASENS 2019/1</t>
  </si>
  <si>
    <t>EQUIPEMENT DES CUISINES DES COLLEGES PUBLICS</t>
  </si>
  <si>
    <t>D 19EQPTCUIS 2019/1</t>
  </si>
  <si>
    <t>PETITS EQUIPEMENTS PDIPR</t>
  </si>
  <si>
    <t>D 19EQPPDIPR 2019/1</t>
  </si>
  <si>
    <t>EQUIPEMENTS CULTURELS</t>
  </si>
  <si>
    <t>D 19EQCULTUR 2019/1</t>
  </si>
  <si>
    <t>SOBRIETE ENERGETIQUE</t>
  </si>
  <si>
    <t>D 19ENERPART 2019/1</t>
  </si>
  <si>
    <t>ECRETEMENT CRUES RIVIERES NON DOMANIALES</t>
  </si>
  <si>
    <t>D 19ECRETCRU 2019/1</t>
  </si>
  <si>
    <t>PLACES HEBERGEMENT PA</t>
  </si>
  <si>
    <t>D 19DPHEBPA 2019/1</t>
  </si>
  <si>
    <t>DGE - EQUIPEMENT RURAL 4050</t>
  </si>
  <si>
    <t>D 19DGE 2019/1</t>
  </si>
  <si>
    <t>DEFENSE FORETS CONTRE INCENDIE</t>
  </si>
  <si>
    <t>D 19DFCI 2019/1</t>
  </si>
  <si>
    <t>DEPENSES 9OPV9427</t>
  </si>
  <si>
    <t>D 19DEVLIAIS 2019/3</t>
  </si>
  <si>
    <t>DEPENSES 9OPV9074</t>
  </si>
  <si>
    <t>D 19DEVLIAIS 2019/2</t>
  </si>
  <si>
    <t>DEPENSES 9OPV9004</t>
  </si>
  <si>
    <t>D 19DEVLIAIS 2019/1</t>
  </si>
  <si>
    <t>AIDES A CREATION ZA</t>
  </si>
  <si>
    <t>D 19CREAZA 2019/1</t>
  </si>
  <si>
    <t>ACQUISITION 9OPBEDEA 5000</t>
  </si>
  <si>
    <t>D 19CONSEDES 2019/2</t>
  </si>
  <si>
    <t>DEPENSES 9OPBEDEA</t>
  </si>
  <si>
    <t>D 19CONSEDES 2019/1</t>
  </si>
  <si>
    <t xml:space="preserve">SUBVENTIONS D'EQUIPEMENT AUX COLLEGES PRIVES  </t>
  </si>
  <si>
    <t>D 19COETPRIV 2019/1</t>
  </si>
  <si>
    <t>CONTRAT FONCIER LOCAL SUD VENTOUX</t>
  </si>
  <si>
    <t>D 19CFLVENT 2019/1</t>
  </si>
  <si>
    <t>CONSTRUCTION/EXTENSION BIBLIOTHEQUES MUNICIPALES</t>
  </si>
  <si>
    <t>D 19BIBLIOTH 2019/1</t>
  </si>
  <si>
    <t>EQUIPEMENT BIBLIOTHEQUES MUNICIPALES</t>
  </si>
  <si>
    <t>D 19BIBLIMUN 2019/1</t>
  </si>
  <si>
    <t>SIGNALISATION BOUCLES TOURISTIQUES VELO</t>
  </si>
  <si>
    <t>D 19BCLVELTO 2019/1</t>
  </si>
  <si>
    <t>ASSAINISSEMENT DEPARTEMENTAL</t>
  </si>
  <si>
    <t>D 19ASSAIDEP 2019/1</t>
  </si>
  <si>
    <t>A.S.A. IRRIGATION</t>
  </si>
  <si>
    <t>D 19ASAIRRIG 2019/1</t>
  </si>
  <si>
    <t>D 19AMFONRUR 2019/1</t>
  </si>
  <si>
    <t>AMENAGEMENT LIEUX CULTURELS</t>
  </si>
  <si>
    <t>D 19ALCCULTU 2019/1</t>
  </si>
  <si>
    <t>IAA INDUSTRIE AGRO-ALIMENTAIRE</t>
  </si>
  <si>
    <t>D 19AGROALIM 2019/1</t>
  </si>
  <si>
    <t>D 18VOIRCOMM 2018/1</t>
  </si>
  <si>
    <t>SUBVENTION EQUIPEMENT SDIS</t>
  </si>
  <si>
    <t>D 18SEQTSDIS 2018/1</t>
  </si>
  <si>
    <t>SUBVENTION AMENAGEMENT FONCIER RURAL</t>
  </si>
  <si>
    <t>D 18SAMFONRU 2018/1</t>
  </si>
  <si>
    <t>RIVIERES NON DOMANIALES</t>
  </si>
  <si>
    <t>D 18RIVNONDO 2018/1</t>
  </si>
  <si>
    <t>GROSSES REPARATIONS BATIMENTS SCOLAIRES</t>
  </si>
  <si>
    <t>D 18RGRPCOLL 2018/1</t>
  </si>
  <si>
    <t>D 18RGREPGDR 2018/1</t>
  </si>
  <si>
    <t>GROSSES REPARATIONS BATIMENTS SOCIAUX</t>
  </si>
  <si>
    <t>D 18RGREPCMS 2018/1</t>
  </si>
  <si>
    <t>RESTRUCTURATION DU POLE SOCIAL (8OPBPSRL)</t>
  </si>
  <si>
    <t>D 18RESTPSOC 2018/1</t>
  </si>
  <si>
    <t>REPARATIONS CONTRE LE GEL</t>
  </si>
  <si>
    <t>D 18REPARGEL 2018/1</t>
  </si>
  <si>
    <t>AMENAGEMENT SOMMET MONT VENTOUX</t>
  </si>
  <si>
    <t>D 18REHAVENT 2018/1</t>
  </si>
  <si>
    <t>REHABILITATION DU CDPAL A FONTAINE-DE-VAUCLUSE (8OPBBLFR)</t>
  </si>
  <si>
    <t>D 18REHABSPO 2018/1</t>
  </si>
  <si>
    <t>REHABILITATION DU COLLEGE JOSEPH VERNET A AVIGNON (8OPCVERN)</t>
  </si>
  <si>
    <t>D 18REHABCOL 2018/2</t>
  </si>
  <si>
    <t>DEPENSES 8OPCDOCH</t>
  </si>
  <si>
    <t>D 18REHABCOL 2018/1</t>
  </si>
  <si>
    <t>D 18REDUCVUL 2018/1</t>
  </si>
  <si>
    <t>D 18RBSPORTS 2018/1</t>
  </si>
  <si>
    <t>D 18RBCULTUR 2018/1</t>
  </si>
  <si>
    <t>D 18RBADMINI 2018/1</t>
  </si>
  <si>
    <t>D 18PRNP 2018/1</t>
  </si>
  <si>
    <t>D 18POLPLSOC 2018/1</t>
  </si>
  <si>
    <t>D 18PLANTCOM 2018/1</t>
  </si>
  <si>
    <t>REPARATIONS CITES MIXTES</t>
  </si>
  <si>
    <t>D 18PGRPCMIX 2018/1</t>
  </si>
  <si>
    <t>GROSSES REPARATIONS BATIMENTS CITES MIXTES</t>
  </si>
  <si>
    <t>D 18PGRCIMIX 2018/1</t>
  </si>
  <si>
    <t>CREATION PEPINIERES D'ENTREPRISES</t>
  </si>
  <si>
    <t>D 18PEPINIER 2018/1</t>
  </si>
  <si>
    <t>DEV. AGGLO ET LIAISONS ROUTIERES DEPENSES</t>
  </si>
  <si>
    <t>D 18PDEVLIAI 2018/1</t>
  </si>
  <si>
    <t>MATERIEL INFORMATIQUE OFFICES DE TOURISME</t>
  </si>
  <si>
    <t>D 18OTINFORM 2018/1</t>
  </si>
  <si>
    <t>D 18OPESECUR 2018/1</t>
  </si>
  <si>
    <t>OPERATION GRAND SITE A FONTAINE-DE-VAUCLUSE (8OPOGSFO)</t>
  </si>
  <si>
    <t>D 18OGSFONT 2018/1</t>
  </si>
  <si>
    <t>D 18MATROUTE 2018/1</t>
  </si>
  <si>
    <t>D 18JARDFAMI 2018/1</t>
  </si>
  <si>
    <t>SUBVENTIONS - EQUIPEMENT JEUNES AGRICULTEURS</t>
  </si>
  <si>
    <t>D 18JAEQUIP 2018/1</t>
  </si>
  <si>
    <t>INFORMATISATION NOUVELLES TECHNOLOGIES</t>
  </si>
  <si>
    <t>D 18INFORBDP 2018/1</t>
  </si>
  <si>
    <t>D 18HYDRAGRI 2018/1</t>
  </si>
  <si>
    <t>D 18GRPONCTU 2018/1</t>
  </si>
  <si>
    <t>GROSSES REPARATIONS BATIMENTS ROUTIERS</t>
  </si>
  <si>
    <t>D 18GRAGCROU 2018/1</t>
  </si>
  <si>
    <t>D 18FRIDELAI 2018/1</t>
  </si>
  <si>
    <t>D 18FOREST 2018/1</t>
  </si>
  <si>
    <t>D 18FDACV 2018/1</t>
  </si>
  <si>
    <t>ETUDES LIEES A NOUVELLES DEPENSES</t>
  </si>
  <si>
    <t>D 18ETUOPNOU 2018/1</t>
  </si>
  <si>
    <t>D 18ESNASENS 2018/1</t>
  </si>
  <si>
    <t>D 18EQCULTUR 2018/1</t>
  </si>
  <si>
    <t>D 18ENERPART 2018/1</t>
  </si>
  <si>
    <t>D 18ECRETCRU 2018/1</t>
  </si>
  <si>
    <t>D 18DGE 2018/1</t>
  </si>
  <si>
    <t>D 18DFCI 2018/1</t>
  </si>
  <si>
    <t>DEPENSES 8OPV9427</t>
  </si>
  <si>
    <t>D 18DEVLIAIS 2018/9</t>
  </si>
  <si>
    <t>DEPENSES 8OPV9426</t>
  </si>
  <si>
    <t>D 18DEVLIAIS 2018/7</t>
  </si>
  <si>
    <t>DEPENSES 8OPV9076</t>
  </si>
  <si>
    <t>D 18DEVLIAIS 2018/6</t>
  </si>
  <si>
    <t>DEPENSES 8OPV2352</t>
  </si>
  <si>
    <t>D 18DEVLIAIS 2018/5</t>
  </si>
  <si>
    <t>AIDES A LA CREATION Z.A.</t>
  </si>
  <si>
    <t>D 18CREAZA 2018/1</t>
  </si>
  <si>
    <t>SUBVENTION CPER RN 7 ORANGE</t>
  </si>
  <si>
    <t>D 18CPERRN7O 2018/1</t>
  </si>
  <si>
    <t>DEPENSES 8CTRN7OD 4581</t>
  </si>
  <si>
    <t>D 18CPERCTN7 2018/1</t>
  </si>
  <si>
    <t>SUBVENTION - CONTRACTUALISATION COMMUNES + 5000 HABITANTS</t>
  </si>
  <si>
    <t>D 18CONTRCOA 2018/1</t>
  </si>
  <si>
    <t>CONTRACTUALISATION APPEL A PROJET</t>
  </si>
  <si>
    <t>D 18CONTRAP 2018/1</t>
  </si>
  <si>
    <t>DEPENSES 8OPBCMSA</t>
  </si>
  <si>
    <t>D 18CONSTCMS 2018/1</t>
  </si>
  <si>
    <t>DEPENSES 8OPBCRAP</t>
  </si>
  <si>
    <t>D 18COAGCROU 2018/1</t>
  </si>
  <si>
    <t>CONSTRUCTION/EXTENSION BILIOTHEQUES MUNICIPALES</t>
  </si>
  <si>
    <t>D 18BIBLIOTH 2018/1</t>
  </si>
  <si>
    <t>SUBVENTIONS EQUIPEMENT BIBLIOTHEQUES MUNICIPALES</t>
  </si>
  <si>
    <t>D 18BIBLIMUN 2018/1</t>
  </si>
  <si>
    <t>D 18BCLVELTO 2018/1</t>
  </si>
  <si>
    <t>D 18ASSAIDEP 2018/1</t>
  </si>
  <si>
    <t>D 18ASAIRRIG 2018/1</t>
  </si>
  <si>
    <t>SUBVENTIONS - AMENAGEMENT MONT VENTOUX</t>
  </si>
  <si>
    <t>D 18AMGTVENT 2018/1</t>
  </si>
  <si>
    <t>D 18AMFONRUR 2018/1</t>
  </si>
  <si>
    <t>SUBVENTIONS - AMENAGEMENT LIEUX CULTURELS A.L.C.</t>
  </si>
  <si>
    <t>D 18ALCCULTU 2018/1</t>
  </si>
  <si>
    <t>D 18AGROALIM 2018/1</t>
  </si>
  <si>
    <t>VOIRIE COMMUNALE 204</t>
  </si>
  <si>
    <t>D 17VOIRCOMM 2014/1</t>
  </si>
  <si>
    <t>VELOROUTE DEPENSES</t>
  </si>
  <si>
    <t>D 17VELOROU 2014/1</t>
  </si>
  <si>
    <t>SD TICE COLLEGES 2017-2022</t>
  </si>
  <si>
    <t>D 17TICE 2016/1</t>
  </si>
  <si>
    <t>PETITS MATERIELS SPORTIFS 204</t>
  </si>
  <si>
    <t>D 17SPORTMAT 2014/1</t>
  </si>
  <si>
    <t>ETUDES PREALABLES Z. A.  204</t>
  </si>
  <si>
    <t>D 17SETUDEZA 2014/1</t>
  </si>
  <si>
    <t>D 17SEQTSDIS 2017/1</t>
  </si>
  <si>
    <t>RIVIERES NON DOMANIALES 204</t>
  </si>
  <si>
    <t>D 17RIVNONDO 2014/1</t>
  </si>
  <si>
    <t>REPARATIONS COLLEGES DEPENSES</t>
  </si>
  <si>
    <t>D 17RGRPCOLL 2014/1</t>
  </si>
  <si>
    <t>REPARATIONS CMS DEPENSES</t>
  </si>
  <si>
    <t>D 17RGREPCMS 2014/1</t>
  </si>
  <si>
    <t>AIDE A REQUALIFICATION Z. A. 204</t>
  </si>
  <si>
    <t>D 17REQUALZA 2014/1</t>
  </si>
  <si>
    <t>REDUCTION VULNERABILITE 204</t>
  </si>
  <si>
    <t>D 17REDUCVUL 2014/1</t>
  </si>
  <si>
    <t>REPARATIONS BATIMENTS CULTURELS DEPENSES</t>
  </si>
  <si>
    <t>D 17RBCULTUR 2014/1</t>
  </si>
  <si>
    <t>REPARATIONS BATIMENTS ADMINISTRATIFS DEPENSES</t>
  </si>
  <si>
    <t>D 17RBADMINI 2014/1</t>
  </si>
  <si>
    <t>PROJETS ECONOMIQUES STRUCTURANTS 204</t>
  </si>
  <si>
    <t>D 17PROSTRUC 2014/1</t>
  </si>
  <si>
    <t>P. R. N. P. 4052</t>
  </si>
  <si>
    <t>D 17PRNP 2017/1</t>
  </si>
  <si>
    <t>PRODUCTION LOGEMENTS SOCIAUX 204</t>
  </si>
  <si>
    <t>D 17POLPLSOC 2014/1</t>
  </si>
  <si>
    <t>SUBVENTION PLUVIAL RD 28 ST DIDIER</t>
  </si>
  <si>
    <t>D 17PLUVRD28 2017/1</t>
  </si>
  <si>
    <t>PLANTATIONS COMMUNALES 21</t>
  </si>
  <si>
    <t>D 17PLANTCOM 2014/1</t>
  </si>
  <si>
    <t>D 17PDEVLIAI 2014/1</t>
  </si>
  <si>
    <t>REHABILITATION/VALORISATION PATRIMOINE CLASSE 4052</t>
  </si>
  <si>
    <t>D 17PATRIMOI 2017/2</t>
  </si>
  <si>
    <t>MATERIEL INFORMATIQUE OFFICES DE TOURISME 204</t>
  </si>
  <si>
    <t>D 17OTINFORM 2014/1</t>
  </si>
  <si>
    <t>OPERATIONS DE SECURITE DEPENSES</t>
  </si>
  <si>
    <t>D 17OPESECUR 2014/1</t>
  </si>
  <si>
    <t>EQUIPEMENT POUR OPERATIONS DE CIRCULATION</t>
  </si>
  <si>
    <t>D 17OPECIRCU 2017/1</t>
  </si>
  <si>
    <t>SUBVENTION B.DU RHONE - OA SUSPENDU MERINDOL</t>
  </si>
  <si>
    <t>D 17OASUSPME 2017/1</t>
  </si>
  <si>
    <t>MATERIEL ROUTE DEPENSES</t>
  </si>
  <si>
    <t>D 17MATROUTE 2014/1</t>
  </si>
  <si>
    <t>JARDINS FAMILIAUX EN VAUCLUSE 204</t>
  </si>
  <si>
    <t>D 17JARDFAMI 2014/1</t>
  </si>
  <si>
    <t>INFORMATISATION - NOUVELLES TECHNOLOGIES 204</t>
  </si>
  <si>
    <t>D 17INFORBDP 2014/1</t>
  </si>
  <si>
    <t>GROSSES REPARATIONS PONCTUELLES DEPENSES</t>
  </si>
  <si>
    <t>D 17GRPONCTU 2014/1</t>
  </si>
  <si>
    <t>GR AGENCES ET CENTRES ROUTIERS DEPENSES</t>
  </si>
  <si>
    <t>D 17GRAGCROU 2014/2</t>
  </si>
  <si>
    <t>COMMISSION GAGNIERE 204</t>
  </si>
  <si>
    <t>D 17GAGNIERE 2014/1</t>
  </si>
  <si>
    <t>TRAVAUX FORESTIERS 204</t>
  </si>
  <si>
    <t>D 17FOREST 2014/1</t>
  </si>
  <si>
    <t>F. D. I. E. 204</t>
  </si>
  <si>
    <t>D 17FDIE 2014/1</t>
  </si>
  <si>
    <t>ETUDES LIEES A NOUVEAU DEPENSES</t>
  </si>
  <si>
    <t>D 17ETUOPNOU 2014/1</t>
  </si>
  <si>
    <t>ESPACES NATURELS SENSIBLES 204</t>
  </si>
  <si>
    <t>D 17ESNASENS 2014/1</t>
  </si>
  <si>
    <t>EQUIPEMENTS CULTURELS 204</t>
  </si>
  <si>
    <t>D 17EQCULTUR 2014/1</t>
  </si>
  <si>
    <t>SOBRIETE ENERGETIQUE ET DEVELOPPEMENT 204</t>
  </si>
  <si>
    <t>D 17ENERPART 2014/1</t>
  </si>
  <si>
    <t>ECRETEMENT CRUES RIVIERES NON DOMANIALES 204</t>
  </si>
  <si>
    <t>D 17ECRETCRU 2014/1</t>
  </si>
  <si>
    <t>SUBVENTIONS - PROTECTION CONTRE CRUES DURANCE</t>
  </si>
  <si>
    <t>D 17DURANCE 2017/1</t>
  </si>
  <si>
    <t>D. G. E. - EQUIPEMENT RURAL 204 4050</t>
  </si>
  <si>
    <t>D 17DGE 2014/1</t>
  </si>
  <si>
    <t>D. F. C. I. 204</t>
  </si>
  <si>
    <t>D 17DFCI 2014/1</t>
  </si>
  <si>
    <t>DEPENSES 7OPV0232</t>
  </si>
  <si>
    <t>D 17DEVLIAIS 2017/1</t>
  </si>
  <si>
    <t>SUBVENTION DECLASSEMENT ROUTES 5000</t>
  </si>
  <si>
    <t>D 17DECLAROU 2018/1</t>
  </si>
  <si>
    <t>CREATIONS Z. A. 204</t>
  </si>
  <si>
    <t>D 17CREAZA 2014/1</t>
  </si>
  <si>
    <t>CPER 2015-2020 UAPV LAPEC 4050</t>
  </si>
  <si>
    <t>D 17CPERUAPL 2017/2</t>
  </si>
  <si>
    <t>DEPENSES 7OPVRN7O</t>
  </si>
  <si>
    <t>D 17CPERRN7O 2017/1</t>
  </si>
  <si>
    <t>CPER 2015-2020 - TRAVAUX AMENAGEMENT PEM ORANGE</t>
  </si>
  <si>
    <t>D 17CPERPEMO 2017/1</t>
  </si>
  <si>
    <t>CPER 2015-2020 - CROUS 4050</t>
  </si>
  <si>
    <t>D 17CPERCROU 2017/2</t>
  </si>
  <si>
    <t>CONTRACTUALISATION AVEC SMAEMV</t>
  </si>
  <si>
    <t>D 17CONTRSMV 2017/1</t>
  </si>
  <si>
    <t>CONTRACT COMMUNES - 5 000 HABITANTS</t>
  </si>
  <si>
    <t>D 17CONTRCOP 2017/1</t>
  </si>
  <si>
    <t>CONTRACT COMMUNES + 5 000 HAB</t>
  </si>
  <si>
    <t>D 17CONTRCOA 2017/1</t>
  </si>
  <si>
    <t>SUBVENTION RD 63 CARREFOUR LA MOTTE DU RHONE</t>
  </si>
  <si>
    <t>D 17CARRRD63 2017/1</t>
  </si>
  <si>
    <t>SUBVENTION CAIRANNE REFECTION CARREFOUR RD69/RD8</t>
  </si>
  <si>
    <t>D 17CARR69/8 2017/1</t>
  </si>
  <si>
    <t>SUBVENTION RD 973 CANEBIERE CHEVAL-BLANC</t>
  </si>
  <si>
    <t>D 17CANRD973 2017/1</t>
  </si>
  <si>
    <t>CONSTRUCTION/EXTENSION BIBLIOTHEQUES MUNICIPALES 204</t>
  </si>
  <si>
    <t>D 17BIBLIOTH 2014/1</t>
  </si>
  <si>
    <t>EQUIPEMENT BIBLIOTHEQUES MUNICIPALES 204</t>
  </si>
  <si>
    <t>D 17BIBLIMUN 2014/1</t>
  </si>
  <si>
    <t>ASSAINISSEMENT DEPARTEMENTAL 204</t>
  </si>
  <si>
    <t>D 17ASSAIDEP 2014/1</t>
  </si>
  <si>
    <t>A. S. A. IRRIGATION 204</t>
  </si>
  <si>
    <t>D 17ASAIRRIG 2014/1</t>
  </si>
  <si>
    <t>D 17AMFONRUR 2016/1</t>
  </si>
  <si>
    <t>SUBVENTION - AMGT LIEUX CULTURELS A. L. C.</t>
  </si>
  <si>
    <t>D 17ALCCULTU 2017/1</t>
  </si>
  <si>
    <t>INDUSTRIE AGRO-ALIMENTAIRE 204</t>
  </si>
  <si>
    <t>D 17AGROALIM 2014/1</t>
  </si>
  <si>
    <t>D 16VOIRCOMM 2013/1</t>
  </si>
  <si>
    <t>D 16VELOROU 2013/1</t>
  </si>
  <si>
    <t>RESEAU T.H.D. A.M.O. DEPENSES</t>
  </si>
  <si>
    <t>D 16THDAMO 2016/1</t>
  </si>
  <si>
    <t>SECURITE DES COLLEGES PRIVES</t>
  </si>
  <si>
    <t>D 16SECUPRIV 2016/1</t>
  </si>
  <si>
    <t>SUBVENTION AMENAGEMENT FONCIER RURAL DEPENSES</t>
  </si>
  <si>
    <t>D 16SAMFONRU 2016/1</t>
  </si>
  <si>
    <t>D 16RIVNONDO 2013/1</t>
  </si>
  <si>
    <t>D 16RGRPCOLL 2013/1</t>
  </si>
  <si>
    <t>D 16RGREPCMS 2013/1</t>
  </si>
  <si>
    <t>DEPENSES 6OPBIHDS</t>
  </si>
  <si>
    <t>D 16RESTBATI 2016/1</t>
  </si>
  <si>
    <t>DEPENSES 6OPBVAIS</t>
  </si>
  <si>
    <t>D 16RESRECMS 2016/1</t>
  </si>
  <si>
    <t>ETUDE REHABILITATION SOMMET MONT VENTOUX</t>
  </si>
  <si>
    <t>D 16REHAVENT 2016/1</t>
  </si>
  <si>
    <t>REPARATIONS BATIMENTS SPORT DEPENSES</t>
  </si>
  <si>
    <t>D 16RBSPORTS 2013/1</t>
  </si>
  <si>
    <t>REPARATIONS BATS CULTURELS DEPENSES</t>
  </si>
  <si>
    <t>D 16RBCULTUR 2013/1</t>
  </si>
  <si>
    <t>REPARATIONS BATS ADMINISTRATIFS DEPENSES</t>
  </si>
  <si>
    <t>D 16RBADMINI 2013/1</t>
  </si>
  <si>
    <t>D 16PROSTRUC 2013/1</t>
  </si>
  <si>
    <t>PATRIMOINE RURAL NON PROTEGE 4052</t>
  </si>
  <si>
    <t>D 16PRNP 2017/1</t>
  </si>
  <si>
    <t>RESEAU THD PQ1 FTTH DEPENSES</t>
  </si>
  <si>
    <t>D 16PQ1THD 2016/1</t>
  </si>
  <si>
    <t>D 16POLPLSOC 2013/1</t>
  </si>
  <si>
    <t xml:space="preserve">PLANTATIONS COMMUNALES </t>
  </si>
  <si>
    <t>D 16PLANTCOM 2013/1</t>
  </si>
  <si>
    <t>REPARATIONS CITES MIXTES DEPENSES</t>
  </si>
  <si>
    <t>D 16PGRPCMIX 2013/1</t>
  </si>
  <si>
    <t>D 16PGRCIMIX 2013/1</t>
  </si>
  <si>
    <t>POLE ECHANGES SORGUES DEPENSES</t>
  </si>
  <si>
    <t>D 16PESORG 2016/1</t>
  </si>
  <si>
    <t>DEVIATIONS D'AGGLO ET LIAISONS ROUTIERES DEPENSES</t>
  </si>
  <si>
    <t>D 16PDEVLIAI 2013/1</t>
  </si>
  <si>
    <t>D 16OPESECUR 2013/1</t>
  </si>
  <si>
    <t>D 16MATROUTE 2013/1</t>
  </si>
  <si>
    <t>MAT ENTRETIEN/NETTOYAGE COLLEGES PUBLICS DEPENSES</t>
  </si>
  <si>
    <t>D 16MATENNET 2013/1</t>
  </si>
  <si>
    <t>PROGRAMME LEADER INVESTISSEMENT PDR 2014-2020 (FEADER)</t>
  </si>
  <si>
    <t>D 16LEADERI 2016/1</t>
  </si>
  <si>
    <t>JARDINS FAMILIAUX VAUCLUSE 204</t>
  </si>
  <si>
    <t>D 16JARDFAMI 2013/1</t>
  </si>
  <si>
    <t>INFORMATISATION ET NOUVELLES TECHNOLOGIES 204</t>
  </si>
  <si>
    <t>D 16INFORBDP 2013/1</t>
  </si>
  <si>
    <t>TRAVAUX PREALABLES A RETROCESSION RESEAUX 5000</t>
  </si>
  <si>
    <t>D 16HYRETROR 2019/1</t>
  </si>
  <si>
    <t>TRAVAUX PREALABLES A RETROCESSION RESEAUX 5056</t>
  </si>
  <si>
    <t>D 16HYRETROR 2016/1</t>
  </si>
  <si>
    <t>HYDRAULIQUE AGRICOLE 204</t>
  </si>
  <si>
    <t>D 16HYDRAGRI 2013/1</t>
  </si>
  <si>
    <t>D 16GRPONCTU 2013/1</t>
  </si>
  <si>
    <t>TRAVAUX DE MISE EN SECURITE DU CHATEAU DE LA TOUR D'AIGUES (6OPBTAFA)</t>
  </si>
  <si>
    <t>D 16GREPCULT 2016/2</t>
  </si>
  <si>
    <t>DEPENSES 6OPBPPFC</t>
  </si>
  <si>
    <t>D 16GREPCULT 2016/1</t>
  </si>
  <si>
    <t>D 16GAGNIERE 2013/1</t>
  </si>
  <si>
    <t>REHABILITATION FRICHES ET DELAISSES 204</t>
  </si>
  <si>
    <t>D 16FRIDELAI 2013/1</t>
  </si>
  <si>
    <t>D 16FDIE 2013/1</t>
  </si>
  <si>
    <t>ETUDES LIEES A VOIES NOUVELLES DEPENSES</t>
  </si>
  <si>
    <t>D 16ETUOPNOU 2013/1</t>
  </si>
  <si>
    <t>D 16ESNASENS 2013/1</t>
  </si>
  <si>
    <t>EQUIPEMENT CUISINE COLLEGES PUBLICS DEPENSES</t>
  </si>
  <si>
    <t>D 16EQPTCUIS 2013/1</t>
  </si>
  <si>
    <t>D 16EQCULTUR 2013/1</t>
  </si>
  <si>
    <t>D 16ENERPART 2013/1</t>
  </si>
  <si>
    <t>D 16ECRETCRU 2013/1</t>
  </si>
  <si>
    <t>PLACES HEBERGEMENT PERSONNES AGEES</t>
  </si>
  <si>
    <t>D 16DPHEBPA 2016/1</t>
  </si>
  <si>
    <t>DGE - EQUIPEMENT RURAL 204 4050</t>
  </si>
  <si>
    <t>D 16DGE 2013/1</t>
  </si>
  <si>
    <t>D 16DFCI 2013/1</t>
  </si>
  <si>
    <t>DECLASSEMENT ROUTES 5056</t>
  </si>
  <si>
    <t>D 16DECLAROU 2016/1</t>
  </si>
  <si>
    <t>CREATION Z. A. 204</t>
  </si>
  <si>
    <t>D 16CREAZA 2013/1</t>
  </si>
  <si>
    <t>CPER 2015-2020 UAPV PASTEUR 4050</t>
  </si>
  <si>
    <t>D 16CPERUAPP 2017/1</t>
  </si>
  <si>
    <t>CPER 2015-2020 - LEO 2E TRANCHE</t>
  </si>
  <si>
    <t>D 16CPERLEO2 2016/1</t>
  </si>
  <si>
    <t>CPER 2015-2020 - INRA 4050</t>
  </si>
  <si>
    <t>D 16CPERINRA 2017/1</t>
  </si>
  <si>
    <t>CONTRACTUALISATION COMMUNES 204</t>
  </si>
  <si>
    <t>D 16CONTRCOM 2013/1</t>
  </si>
  <si>
    <t>CONTINUITE ECOLOGIQUE EXPERIMENTATIONS</t>
  </si>
  <si>
    <t>D 16CONTIEXP 2016/1</t>
  </si>
  <si>
    <t>ACQUISITION 6OPBCNAR</t>
  </si>
  <si>
    <t>D 16CONSTNAR 2019/1</t>
  </si>
  <si>
    <t>CONSTRUCTION DU POLE RECHERCHE DU PATRIMOINE VAUCLUSIEN (6OPBCNAR)</t>
  </si>
  <si>
    <t>D 16CONSTNAR 2016/1</t>
  </si>
  <si>
    <t>DEPENSES 6OPBMAG</t>
  </si>
  <si>
    <t>D 16CONSTBAT 2016/1</t>
  </si>
  <si>
    <t>DEPENSES 6OPBVALE</t>
  </si>
  <si>
    <t>D 16COAGCROU 2016/1</t>
  </si>
  <si>
    <t>DISTRIBUTION CIRCUIT COURT PDR 2014-2020 (FEADER)</t>
  </si>
  <si>
    <t>D 16CIRCOUR 2016/1</t>
  </si>
  <si>
    <t>BIBLIOTHEQUES MUNICIPALES 204</t>
  </si>
  <si>
    <t>D 16BIBLIMUN 2013/1</t>
  </si>
  <si>
    <t>D 16ASSAIDEP 2013/1</t>
  </si>
  <si>
    <t>AMGT LIEUX CULTURELS A. L. C. 204</t>
  </si>
  <si>
    <t>D 16ALCCULTU 2014/1</t>
  </si>
  <si>
    <t>IAA INDUSTIE AGRO-ALIMENTAIRE 204</t>
  </si>
  <si>
    <t>D 16AGROALIM 2013/1</t>
  </si>
  <si>
    <t>D 15VOIRCOMM 2012/1</t>
  </si>
  <si>
    <t>TGV MEDITERRANEE SUBVENTION TRAVAUX CONNEXES 204</t>
  </si>
  <si>
    <t>D 15TGVSUBTX 2014/1</t>
  </si>
  <si>
    <t>EQUIPEMENT SIGNALETIQUE FORETS 2151 738</t>
  </si>
  <si>
    <t>D 15SIGFORET 2014/1</t>
  </si>
  <si>
    <t>ETUDES PREALABLES ZA 204</t>
  </si>
  <si>
    <t>D 15SETUDEZA 2012/1</t>
  </si>
  <si>
    <t>D 15RIVNONDO 2012/1</t>
  </si>
  <si>
    <t>D 15RGRPCOLL 2012/2</t>
  </si>
  <si>
    <t>D 15RGREPCMS 2012/1</t>
  </si>
  <si>
    <t>RESOPTION ZONES BLANCHES H. D. 204142 68</t>
  </si>
  <si>
    <t>D 15RESZBHD 2014/1</t>
  </si>
  <si>
    <t>TRAVAUX 2 5OPBMICE 231311 0202</t>
  </si>
  <si>
    <t>D 15RESTBATI 2015/2</t>
  </si>
  <si>
    <t xml:space="preserve">TRAVAUX 5OPCVOLT </t>
  </si>
  <si>
    <t>D 15REHABCOL 2014/1</t>
  </si>
  <si>
    <t>TRAVAUX 5OPBCRVL 231311 0202</t>
  </si>
  <si>
    <t>D 15REAGCROU 2015/1</t>
  </si>
  <si>
    <t>REPARATIONS BATIMENTS CULTURELS 231314</t>
  </si>
  <si>
    <t>D 15RBCULTUR 2012/1</t>
  </si>
  <si>
    <t>D 15RBADMINI 2012/1</t>
  </si>
  <si>
    <t>D 15PRNP 2017/1</t>
  </si>
  <si>
    <t>PRIME REGIONALE MAINTIEN EMPLOI 204</t>
  </si>
  <si>
    <t>D 15PRIME 2013/1</t>
  </si>
  <si>
    <t>P. R. I. D. E. S. 204</t>
  </si>
  <si>
    <t>D 15PRIDES 2012/1</t>
  </si>
  <si>
    <t>D 15POLPLSOC 2012/1</t>
  </si>
  <si>
    <t>P.I.G. DEPARTEMENTAL DEPENSES</t>
  </si>
  <si>
    <t>D 15PIG 2015/1</t>
  </si>
  <si>
    <t>REPARATIONS CITES MIXTES 2317312 221</t>
  </si>
  <si>
    <t>D 15PGRCIMIX 2012/1</t>
  </si>
  <si>
    <t xml:space="preserve">DEVIATIONS AGGLO ET LIAISONS ROUTIERES </t>
  </si>
  <si>
    <t>D 15PDEVLIAI 2012/1</t>
  </si>
  <si>
    <t>PLAN DEPARTEMENTAL DECHETS NON DANGEREUX 204</t>
  </si>
  <si>
    <t>D 15PDDECHND 2012/1</t>
  </si>
  <si>
    <t>OPERATIONS DE SECURITE 23152 621</t>
  </si>
  <si>
    <t>D 15OPESECUR 2012/1</t>
  </si>
  <si>
    <t>D 15JARDFAMI 2013/1</t>
  </si>
  <si>
    <t>IRRIGATION SCP 204 4050</t>
  </si>
  <si>
    <t>D 15IRRIGSCP 2018/1</t>
  </si>
  <si>
    <t>IRRIGATION SCP 204 5056</t>
  </si>
  <si>
    <t>D 15IRRIGSCP 2012/1</t>
  </si>
  <si>
    <t>B. D. P. INFORMATISATION 204</t>
  </si>
  <si>
    <t>D 15INFORBDP 2012/1</t>
  </si>
  <si>
    <t>D 15HYDRAGRI 2012/1</t>
  </si>
  <si>
    <t>GROSSES REPARATIONS PONCTUELLES ROUTES DEPENSES</t>
  </si>
  <si>
    <t>D 15GRPONCTU 2012/1</t>
  </si>
  <si>
    <t xml:space="preserve">GR AGENCES CENTRES ROUTIERS </t>
  </si>
  <si>
    <t>D 15GRAGCROU 2014/1</t>
  </si>
  <si>
    <t>D 15GAGNIERE 2012/1</t>
  </si>
  <si>
    <t>D 15FDIE 2012/1</t>
  </si>
  <si>
    <t>FONDS INV PETITES ENTREPRISES 204</t>
  </si>
  <si>
    <t>D 15FDAIPE 2013/1</t>
  </si>
  <si>
    <t>FDS DEP AMGT FONCIER ACTIVITES 204</t>
  </si>
  <si>
    <t>D 15FDAFA 2014/1</t>
  </si>
  <si>
    <t xml:space="preserve">ETUDES OPERATIONNELLES </t>
  </si>
  <si>
    <t>D 15ETUOPNOU 2012/1</t>
  </si>
  <si>
    <t>D 15ESNASENS 2012/1</t>
  </si>
  <si>
    <t>PETITS EQUIPEMENTS PDIPR 2151 738</t>
  </si>
  <si>
    <t>D 15EQPPDIPR 2014/1</t>
  </si>
  <si>
    <t>D 15EQCULTUR 2012/1</t>
  </si>
  <si>
    <t>D 15ENERPART 2012/1</t>
  </si>
  <si>
    <t>D. G. E. EQUIPEMENT RURAL 204 4050</t>
  </si>
  <si>
    <t>D 15DGE 2012/2</t>
  </si>
  <si>
    <t>DEFENSE FORETS CONTRE INCENDIE 204</t>
  </si>
  <si>
    <t>D 15DFCI 2012/1</t>
  </si>
  <si>
    <t>TRAVAUX 5OPV956C 23151 621</t>
  </si>
  <si>
    <t>D 15DEVLIAIS 2014/3</t>
  </si>
  <si>
    <t>SUBVENTION - DECLASSEMENT ROUTES 5056</t>
  </si>
  <si>
    <t>D 15DECLAROU 2016/1</t>
  </si>
  <si>
    <t>CONTRACTUALISATION SYNDICATS MIXTES 204</t>
  </si>
  <si>
    <t>D 15CONTRSYN 2012/1</t>
  </si>
  <si>
    <t>D 15CONTRCOM 2012/1</t>
  </si>
  <si>
    <t>CONTRACTUALISATION E. P. C. I. 204</t>
  </si>
  <si>
    <t>D 15CONTEPCI 2012/1</t>
  </si>
  <si>
    <t>COLLEGES PRIVES EQUIPEMENT ET TRAVAUX 204</t>
  </si>
  <si>
    <t>D 15COETPRIV 2014/1</t>
  </si>
  <si>
    <t>D 15BIBLIMUN 2012/1</t>
  </si>
  <si>
    <t>D 15ASSAIDEP 2012/1</t>
  </si>
  <si>
    <t>D 15ASAIRRIG 2012/1</t>
  </si>
  <si>
    <t>INVESTISSEMENTS ARTISANAT 204</t>
  </si>
  <si>
    <t>D 15ARTISAN 2012/1</t>
  </si>
  <si>
    <t>AMENAGEMENT FONCIER RURAL 2031 74</t>
  </si>
  <si>
    <t>D 15AMFONRUR 2014/1</t>
  </si>
  <si>
    <t>AMENAGEMENT LIEUX CULTURELS A. L. C. 204</t>
  </si>
  <si>
    <t>D 15ALCCULTU 2014/1</t>
  </si>
  <si>
    <t>D 15AGROALIM 2012/1</t>
  </si>
  <si>
    <t>TRAVAUX 2 5AEPSAUD 4581 4050</t>
  </si>
  <si>
    <t>D 15AEPSAULT 2018/2</t>
  </si>
  <si>
    <t>TRAVAUX D'ALIMENTATION  EN EAU POTABLE DU PLATEAU DE SAULT</t>
  </si>
  <si>
    <t>D 15AEPSAULT 2018/1</t>
  </si>
  <si>
    <t>D 14VOIRCOMM 2009/1</t>
  </si>
  <si>
    <t>D 14VELOROU 2012/2</t>
  </si>
  <si>
    <t>AMGT FONCIER RURAL TX CONNEXES 204</t>
  </si>
  <si>
    <t>D 14SUAFRURT 2014/1</t>
  </si>
  <si>
    <t>SUBV AMENAGEMENT FONCIER PERTUIS 204132 74</t>
  </si>
  <si>
    <t>D 14SUAFPERT 2014/1</t>
  </si>
  <si>
    <t>D 14RIVNONDO 2009/1</t>
  </si>
  <si>
    <t>D 14RGRPCOLL 2009/1</t>
  </si>
  <si>
    <t>REPARATIONS CMS 231313 50</t>
  </si>
  <si>
    <t>D 14RGREPCMS 2009/1</t>
  </si>
  <si>
    <t>TRAVAUX 4OPBHEMI 231311 0202</t>
  </si>
  <si>
    <t>D 14RESTBATI 2013/1</t>
  </si>
  <si>
    <t xml:space="preserve">DEPENSES 4OPBRAST </t>
  </si>
  <si>
    <t>D 14REHACULT 2014/1</t>
  </si>
  <si>
    <t>PRIDES</t>
  </si>
  <si>
    <t>D 14PRIDES 2009/1</t>
  </si>
  <si>
    <t>D 14POLPLSOC 2009/1</t>
  </si>
  <si>
    <t>D 14PDEVLIAI 2012/1</t>
  </si>
  <si>
    <t xml:space="preserve">INFORMATISATION/NVELLES TECHNOLOGIES </t>
  </si>
  <si>
    <t>D 14INFORBDP 2009/1</t>
  </si>
  <si>
    <t>D 14HYDRAGRI 2009/1</t>
  </si>
  <si>
    <t>GROSSES REPARATIONS PONCTUELLES 23151 621</t>
  </si>
  <si>
    <t>D 14GRPONCTU 2012/1</t>
  </si>
  <si>
    <t>D 14FRIDELAI 2012/1</t>
  </si>
  <si>
    <t>F. D. I. E.</t>
  </si>
  <si>
    <t>D 14FDIE 2009/1</t>
  </si>
  <si>
    <t>D 14FDAIPE 2013/1</t>
  </si>
  <si>
    <t>ETUDES LIEES A OPERATIONS NOUVELLES 2031 621</t>
  </si>
  <si>
    <t>D 14ETUOPNOU 2012/1</t>
  </si>
  <si>
    <t>D 14ESNASENS 2009/1</t>
  </si>
  <si>
    <t>FONDS DEVELOPPEMENT ENTREPRISES</t>
  </si>
  <si>
    <t>D 14ENTREPRI 2009/1</t>
  </si>
  <si>
    <t>SOBRIETE ENERGETIQUE ET DEVELOPPEMENT 2042 738</t>
  </si>
  <si>
    <t>D 14ENERPART 2012/1</t>
  </si>
  <si>
    <t>D 14ECRETCRU 2009/1</t>
  </si>
  <si>
    <t>PLACES HEBERGEMENT PA 2041782 53</t>
  </si>
  <si>
    <t>D 14DPHEBPA 2014/1</t>
  </si>
  <si>
    <t>D. G. E. - EQUIPEMENT RURAL 204</t>
  </si>
  <si>
    <t>D 14DGE 2009/1</t>
  </si>
  <si>
    <t>D. F. C. I.</t>
  </si>
  <si>
    <t>D 14DFCI 2009/1</t>
  </si>
  <si>
    <t>TRAVAUX 4OPV9731 23151 621</t>
  </si>
  <si>
    <t>D 14DEVLIAIS 2014/6</t>
  </si>
  <si>
    <t>TRAVAUX 4CTAFPED 45441</t>
  </si>
  <si>
    <t>D 14CTAFPERT 2014/2</t>
  </si>
  <si>
    <t>INSERTION 4CTAFPED 45441</t>
  </si>
  <si>
    <t>D 14CTAFPERT 2014/1</t>
  </si>
  <si>
    <t>CONTRACTUALISATION SYNDICATS MIXTES</t>
  </si>
  <si>
    <t>D 14CONTRSYN 2010/1</t>
  </si>
  <si>
    <t>CONTRACTUALISATION COMMUNES</t>
  </si>
  <si>
    <t>D 14CONTRCOM 2010/1</t>
  </si>
  <si>
    <t xml:space="preserve">DEPENSES 4OPBCARC </t>
  </si>
  <si>
    <t>D 14COAGCROU 2014/5</t>
  </si>
  <si>
    <t>D 14ASSAIDEP 2009/1</t>
  </si>
  <si>
    <t>INVESTISSEMENT ARTISANAT</t>
  </si>
  <si>
    <t>D 14ARTISAN 2009/1</t>
  </si>
  <si>
    <t>D 14AGROALIM 2009/1</t>
  </si>
  <si>
    <t>D 13VOIRCOMM 2008/1</t>
  </si>
  <si>
    <t>D 13RIVNONDO 2008/1</t>
  </si>
  <si>
    <t xml:space="preserve">DEPENSES 3OPBCARR </t>
  </si>
  <si>
    <t>D 13RESRECMS 2013/1</t>
  </si>
  <si>
    <t>REQUALIFICATION Z. A. 204</t>
  </si>
  <si>
    <t>D 13REQUALZA 2008/1</t>
  </si>
  <si>
    <t xml:space="preserve">DEPENSES 3OPBAUDR </t>
  </si>
  <si>
    <t>D 13REHACULT 2013/2</t>
  </si>
  <si>
    <t>REPARATIONS BATIMENTS SPORT 231314</t>
  </si>
  <si>
    <t>D 13RBSPORTS 2008/1</t>
  </si>
  <si>
    <t>P. R. T. E. 2748</t>
  </si>
  <si>
    <t>D 13PRTE 2008/1</t>
  </si>
  <si>
    <t xml:space="preserve">P. R. C. E. 2748 </t>
  </si>
  <si>
    <t>D 13PRCE 2008/1</t>
  </si>
  <si>
    <t>D 13POLPLSOC 2008/1</t>
  </si>
  <si>
    <t>D 13PGRCIMIX 2013/1</t>
  </si>
  <si>
    <t>DEV. AGGLO ET LIAISONS ROUTIERS 23151 621</t>
  </si>
  <si>
    <t>D 13PDEVLIAI 2012/1</t>
  </si>
  <si>
    <t>INFORMATISATION NVELLES TECHNOLOGIES 204</t>
  </si>
  <si>
    <t>D 13INFORBDP 2008/1</t>
  </si>
  <si>
    <t>D 13GRPONCTU 2012/1</t>
  </si>
  <si>
    <t>D 13FDIE 2008/1</t>
  </si>
  <si>
    <t>D 13FDAIPE 2013/1</t>
  </si>
  <si>
    <t>D 13ESNASENS 2008/1</t>
  </si>
  <si>
    <t>DGE - EQUIPEMENT RURAL 20414</t>
  </si>
  <si>
    <t>D 13DGE 2008/1</t>
  </si>
  <si>
    <t>D. F. C. I. 204178</t>
  </si>
  <si>
    <t>D 13DFCI 2008/1</t>
  </si>
  <si>
    <t>TRAVAUX 3OPV0722 23151 621</t>
  </si>
  <si>
    <t>D 13DEVLIAIS 2012/12</t>
  </si>
  <si>
    <t>CREATION Z. A. 20415</t>
  </si>
  <si>
    <t>D 13CREAZA 2008/1</t>
  </si>
  <si>
    <t>D 13CONTRCOM 2009/2</t>
  </si>
  <si>
    <t xml:space="preserve">DEPENSES 3OPBCARP </t>
  </si>
  <si>
    <t>D 13CONSTCMS 2013/1</t>
  </si>
  <si>
    <t>D 13ASSAIDEP 2008/1</t>
  </si>
  <si>
    <t>ASA TRAVAUX IRRIGATION 204</t>
  </si>
  <si>
    <t>D 13ASAIRRIG 2008/1</t>
  </si>
  <si>
    <t>INDUSTRIE AGRO-ALIMENTAIRE 2042</t>
  </si>
  <si>
    <t>D 13AGROALIM 2008/1</t>
  </si>
  <si>
    <t>MATERIELS CAVES VITICOLES 2042 74</t>
  </si>
  <si>
    <t>D 13AGRICAVI 2012/1</t>
  </si>
  <si>
    <t>VOIRIE COMMUNALE  204</t>
  </si>
  <si>
    <t>D 12VOIRCOMM 2008/1</t>
  </si>
  <si>
    <t>D 12VELOROU 2012/3</t>
  </si>
  <si>
    <t>SUBV AMENAGEMENT FONCIER RURAL 204</t>
  </si>
  <si>
    <t>D 12SAMFONRU 2013/1</t>
  </si>
  <si>
    <t>AMGT FONCIER PLAINE PERTUIS</t>
  </si>
  <si>
    <t>D 12SAFPERTU 2012/1</t>
  </si>
  <si>
    <t>D 12RIVNONDO 2008/1</t>
  </si>
  <si>
    <t xml:space="preserve">REPARATIONS COLLEGES </t>
  </si>
  <si>
    <t>D 12RGRPCOLL 2008/2</t>
  </si>
  <si>
    <t>AIDE A REQUALIFICATION ZONES ACTIVITES 204</t>
  </si>
  <si>
    <t>D 12REQUALZA 2007/1</t>
  </si>
  <si>
    <t>TRAVAUX 2OPCDAUD 231312 221</t>
  </si>
  <si>
    <t>D 12REHABCOL 2012/2</t>
  </si>
  <si>
    <t xml:space="preserve">PROJETS ECO STRUCTURANTS </t>
  </si>
  <si>
    <t>D 12PROSTRUC 2012/1</t>
  </si>
  <si>
    <t>PRIDES NF 2042 93</t>
  </si>
  <si>
    <t>D 12PRIDES 2010/1</t>
  </si>
  <si>
    <t>PRODUCTION LOGEMENTS SOCIAUX NF 204</t>
  </si>
  <si>
    <t>D 12POLPLSOC 2008/1</t>
  </si>
  <si>
    <t xml:space="preserve">PEPINIERES D'ENTREPRISES </t>
  </si>
  <si>
    <t>D 12PEPINIER 2008/1</t>
  </si>
  <si>
    <t>POLE ECHANGECAVAILLON SNCF5056</t>
  </si>
  <si>
    <t>D 12PECAVAIL 2017/2</t>
  </si>
  <si>
    <t>POLE ECHANGE CAVAILLON RFF5056</t>
  </si>
  <si>
    <t>D 12PECAVAIL 2017/1</t>
  </si>
  <si>
    <t>SUBVENTION POLE D'ECHANGE APT 5056</t>
  </si>
  <si>
    <t>D 12PEAPT 2017/1</t>
  </si>
  <si>
    <t>DEV. AGGLO ET LIAISONS ROUTIERES 23151 621</t>
  </si>
  <si>
    <t>D 12PDEVLIAI 2012/1</t>
  </si>
  <si>
    <t>D 12GRPONCTU 2012/1</t>
  </si>
  <si>
    <t>TRAVAUX 2OPV0022 23151 621</t>
  </si>
  <si>
    <t>D 12GOARNOUV 2012/3</t>
  </si>
  <si>
    <t>FDIE NATURE 204</t>
  </si>
  <si>
    <t>D 12FDIE 2008/1</t>
  </si>
  <si>
    <t>D 12ESNASENS 2008/1</t>
  </si>
  <si>
    <t>D 12ECRETCRU 2008/1</t>
  </si>
  <si>
    <t>D F C I 204178 12</t>
  </si>
  <si>
    <t>D 12DFCI 2008/2</t>
  </si>
  <si>
    <t>TRAVAUX 2OPV9011 DEPENSES</t>
  </si>
  <si>
    <t>D 12DEVLIAIS 2012/82</t>
  </si>
  <si>
    <t>TRAVAUX 2OPV0722 DEPENSES</t>
  </si>
  <si>
    <t>D 12DEVLIAIS 2012/76</t>
  </si>
  <si>
    <t>TRAVAUX 2OPV9009 DEPENSES</t>
  </si>
  <si>
    <t>D 12DEVLIAIS 2012/69</t>
  </si>
  <si>
    <t>TRAVAUX 2OPV942B DEPENSES</t>
  </si>
  <si>
    <t>D 12DEVLIAIS 2012/58</t>
  </si>
  <si>
    <t>TRAVAUX 2OPV9427 23151 621</t>
  </si>
  <si>
    <t>D 12DEVLIAIS 2012/41</t>
  </si>
  <si>
    <t>TRAVAUX 2OPV9738 23151 621</t>
  </si>
  <si>
    <t>D 12DEVLIAIS 2012/37</t>
  </si>
  <si>
    <t>TRAVAUX 2OPV9736 23151 621</t>
  </si>
  <si>
    <t>D 12DEVLIAIS 2012/36</t>
  </si>
  <si>
    <t>TRAVAUX 2OPV2352 23151 621</t>
  </si>
  <si>
    <t>D 12DEVLIAIS 2012/2</t>
  </si>
  <si>
    <t>TRAVAUX 2OPV9735 DEPENSES</t>
  </si>
  <si>
    <t>D 12DEVLIAIS 2012/19</t>
  </si>
  <si>
    <t>D 12ASSAIDEP 2008/1</t>
  </si>
  <si>
    <t>ASA IRRIGATION 204</t>
  </si>
  <si>
    <t>D 12ASAIRRIG 2008/1</t>
  </si>
  <si>
    <t>IAA INDUSTRIE AGRO-ALIMENTAIRE 2042 93</t>
  </si>
  <si>
    <t>D 12AGROALIM 2007/1</t>
  </si>
  <si>
    <t>ASSAINISSEMENT AGENCE EAU 204</t>
  </si>
  <si>
    <t>D 12AGENCEBA 2008/1</t>
  </si>
  <si>
    <t>TRAVAUX 2OPV9071 23151 621</t>
  </si>
  <si>
    <t>D 12ACHECPER 2012/6</t>
  </si>
  <si>
    <t>TRAVAUX 2OPV9021 23151 621</t>
  </si>
  <si>
    <t>D 12ACHECPER 2012/21</t>
  </si>
  <si>
    <t>TRAVAUX 2OPV9001 23151 621</t>
  </si>
  <si>
    <t>D 12ACHECPER 2012/2</t>
  </si>
  <si>
    <t>TRAVAUX 2OPV9003 23151 621</t>
  </si>
  <si>
    <t>D 12ACHECPER 2012/13</t>
  </si>
  <si>
    <t>VOIRIE COMMUNALE 20414</t>
  </si>
  <si>
    <t>D 11VOIRCOMM 2006/1</t>
  </si>
  <si>
    <t>SD TICE 21841 221</t>
  </si>
  <si>
    <t>D 11TICE 2011/2</t>
  </si>
  <si>
    <t>SD TICE 21831 221</t>
  </si>
  <si>
    <t>D 11TICE 2011/1</t>
  </si>
  <si>
    <t>D 11RIVNONDO 2008/1</t>
  </si>
  <si>
    <t>RIVIERES NON DOMANIALES 20415</t>
  </si>
  <si>
    <t>D 11RIVNONDO 2007/2</t>
  </si>
  <si>
    <t>REHABILITATION ET RESTRUCTURATION BATIMENTS 2317311</t>
  </si>
  <si>
    <t>D 11REHRESBA 2011/2</t>
  </si>
  <si>
    <t>D 11RBCULTUR 2007/1</t>
  </si>
  <si>
    <t>LUTTE CONTRE PRECARITE ENERGETIQUE 2042 72</t>
  </si>
  <si>
    <t>D 11PRECAREN 2011/1</t>
  </si>
  <si>
    <t>PRODUCTION LOGEMENTS SOCIAUX 2042 HLM PRIVES</t>
  </si>
  <si>
    <t>D 11POLPLSOC 2006/5</t>
  </si>
  <si>
    <t>AIDE A PRODUCTION LOGEMENTS SOCIAUX 20414</t>
  </si>
  <si>
    <t>D 11POLPLSOC 2006/3</t>
  </si>
  <si>
    <t>AIDE A PRODUCTION LOGEMENTS SOCIAUX 2042</t>
  </si>
  <si>
    <t>D 11POLPLSOC 2006/2</t>
  </si>
  <si>
    <t>AIDE A PRODUCTION LOGEMENTS SOCIAUX 20418</t>
  </si>
  <si>
    <t>D 11POLPLSOC 2006/1</t>
  </si>
  <si>
    <t>P.E. AVIGCARP 5056 SNCF TRAVAUX 204182</t>
  </si>
  <si>
    <t>D 11PEAVIGCA 2017/6</t>
  </si>
  <si>
    <t>P.E.AVIGCARP 5056 COGA CC SORGUES TRAVAUX 204152</t>
  </si>
  <si>
    <t>D 11PEAVIGCA 2017/5</t>
  </si>
  <si>
    <t>P.E.AVIGCARP 5056 CARPENTRAS TRAVAUX 204142</t>
  </si>
  <si>
    <t>D 11PEAVIGCA 2017/4</t>
  </si>
  <si>
    <t>P.E.AVICARP 5056 COGACCSORG ETUDES 204151</t>
  </si>
  <si>
    <t>D 11PEAVIGCA 2017/2</t>
  </si>
  <si>
    <t>AIDES SPECIFIQ INTERET DEPARTEMENTAL 204</t>
  </si>
  <si>
    <t>D 11PASID 2012/1</t>
  </si>
  <si>
    <t>PATRIMOINE CULTUREL ET TOURISTIQUE DEPENSES</t>
  </si>
  <si>
    <t>D 11PAHICULT 2011/2</t>
  </si>
  <si>
    <t>TRAVAUX 1GAREROD 4581</t>
  </si>
  <si>
    <t>D 11GAREROUT 2011/9</t>
  </si>
  <si>
    <t>F. N. D. A. E. DEPENSES</t>
  </si>
  <si>
    <t>D 11FNDAE 2006/1</t>
  </si>
  <si>
    <t>F. D. I. E. DEPENSES</t>
  </si>
  <si>
    <t>D 11FDIE 2006/1</t>
  </si>
  <si>
    <t>PROTECTION CONTRE CRUES DURANCE 20414 18</t>
  </si>
  <si>
    <t>D 11DURANCE 2010/1</t>
  </si>
  <si>
    <t xml:space="preserve">PROTECTION CONTRE CRUES DURANCE </t>
  </si>
  <si>
    <t>D 11DURANCE 2008/1</t>
  </si>
  <si>
    <t>D. G. E. EQUIPEMENT RURAL DEPENSES</t>
  </si>
  <si>
    <t>D 11DGE 2006/1</t>
  </si>
  <si>
    <t>CUCS 2011-2014 6065</t>
  </si>
  <si>
    <t>D 11CUCSA14 2017/1</t>
  </si>
  <si>
    <t>GPTS COLL.AIDES CREAT° ZONES ACTIVITES NF 20415 91</t>
  </si>
  <si>
    <t>D 11CREAZA 2007/1</t>
  </si>
  <si>
    <t>D 11ASSAIDEP 2006/1</t>
  </si>
  <si>
    <t>AGENCE DE L'EAU - FNDAE 204</t>
  </si>
  <si>
    <t>D 11AGFNDAE 2006/1</t>
  </si>
  <si>
    <t>ASSAINISSEMENT AGENCE DE L'EAU 204</t>
  </si>
  <si>
    <t>D 11AGENCEBA 2006/1</t>
  </si>
  <si>
    <t>VOIRIE COMMUNALE DEPENSES</t>
  </si>
  <si>
    <t>D 10VOIRCOMM 2005/1</t>
  </si>
  <si>
    <t>RIVIERES NON DOMANIALES 204178 18</t>
  </si>
  <si>
    <t>D 10RIVNONDO 2008/1</t>
  </si>
  <si>
    <t>RIVIERES NON DOMANIALES NATURE 20418</t>
  </si>
  <si>
    <t>D 10RIVNONDO 2005/5</t>
  </si>
  <si>
    <t>RIVIERES NON DOMANIALES NATURE 2042</t>
  </si>
  <si>
    <t>D 10RIVNONDO 2005/4</t>
  </si>
  <si>
    <t>RIVIERES NON DOMANIALES NATURE 20415</t>
  </si>
  <si>
    <t>D 10RIVNONDO 2005/2</t>
  </si>
  <si>
    <t>RES DEPARTEMENTAL HAUT DEBIT 204163 68</t>
  </si>
  <si>
    <t>D 10RESDEPHD 2012/3</t>
  </si>
  <si>
    <t>REHABILITATION/RESTRUCTURATION BATIMENTS 231311</t>
  </si>
  <si>
    <t>D 10REHRESBA 2009/1</t>
  </si>
  <si>
    <t xml:space="preserve">DEPENSES 0OPCMATR </t>
  </si>
  <si>
    <t>D 10REHABCOL 2010/3</t>
  </si>
  <si>
    <t>PRTE-PRET REGIONAL TRANSMISSION ENTREPRISES NF 2748 01</t>
  </si>
  <si>
    <t>D 10PRTE 2007/1</t>
  </si>
  <si>
    <t>PRME-PRET REGIONAL MAINTIEN EMPLOI NF 2748 01</t>
  </si>
  <si>
    <t>D 10PRME 2007/1</t>
  </si>
  <si>
    <t>P. R. C. E. NF 2748 01</t>
  </si>
  <si>
    <t>D 10PRCE 2005/1</t>
  </si>
  <si>
    <t>D 10POLPLSOC 2006/2</t>
  </si>
  <si>
    <t>PRODUCTION LOGEMENTS SOCIAUX 2042 72</t>
  </si>
  <si>
    <t>D 10POLPLSOC 2005/3</t>
  </si>
  <si>
    <t>PRODUCTION LOGEMENTS SOCIAUX 20414 72</t>
  </si>
  <si>
    <t>D 10POLPLSOC 2005/2</t>
  </si>
  <si>
    <t>PRODUCTION LOGEMENTS SOCIAUX 20418 72</t>
  </si>
  <si>
    <t>D 10POLPLSOC 2005/1</t>
  </si>
  <si>
    <t>F. D. I. E.  DEPENSES</t>
  </si>
  <si>
    <t>D 10FDIE 2005/1</t>
  </si>
  <si>
    <t>ESPACES NATURELS SENSIBLES NATURE 20414</t>
  </si>
  <si>
    <t>D 10ESNASENS 2005/1</t>
  </si>
  <si>
    <t>ECRETEMENT CRUES RIVIERES NON DOMANIALES 204178 18</t>
  </si>
  <si>
    <t>D 10ECRETCRU 2008/1</t>
  </si>
  <si>
    <t>PROTECTION CONTRE CRUES DURANCE 204178 18</t>
  </si>
  <si>
    <t>D 10DURANCE 2008/1</t>
  </si>
  <si>
    <t>DGE EQUIPEMENT RURAL 204178</t>
  </si>
  <si>
    <t>D 10DGE 2008/1</t>
  </si>
  <si>
    <t>D. G. E. - EQUIPEMENT RURAL DEPENSES 4050</t>
  </si>
  <si>
    <t>D 10DGE 2005/1</t>
  </si>
  <si>
    <t>D 10DFCI 2008/1</t>
  </si>
  <si>
    <t>D 09VOIRCOMM 2004/1</t>
  </si>
  <si>
    <t>P. S. T. DEPARTEMENTAL 2042</t>
  </si>
  <si>
    <t>D 09PST 2008/1</t>
  </si>
  <si>
    <t>PRTE-PRET REGION. TRANSMISSION ENTREPRISES NF 2748 01.</t>
  </si>
  <si>
    <t>D 09PRTE 2007/1</t>
  </si>
  <si>
    <t>D 09PRME 2007/1</t>
  </si>
  <si>
    <t>PRCE-PRET REGIONAL CREATEURS D'ENTREPRISE NF 2748 01</t>
  </si>
  <si>
    <t>D 09PRCE 2004/1</t>
  </si>
  <si>
    <t>D 09POLPLSOC 2006/2</t>
  </si>
  <si>
    <t>D 09POLPLSOC 2004/3</t>
  </si>
  <si>
    <t>D 09POLPLSOC 2004/2</t>
  </si>
  <si>
    <t>D 09POLPLSOC 2004/1</t>
  </si>
  <si>
    <t>P. I. G. DEPARTEMENTAL 2042</t>
  </si>
  <si>
    <t>D 09PIG 2008/1</t>
  </si>
  <si>
    <t>D 09ECRETCRU 2008/1</t>
  </si>
  <si>
    <t>ASSOCIATIONS - CREATION 1000 PLACES CRECHES ET HALTES GARDERIES</t>
  </si>
  <si>
    <t>D 09CRECHASS 2009/1</t>
  </si>
  <si>
    <t>AEROPORT AVIGNON</t>
  </si>
  <si>
    <t>D 09AEROPORT 2009/1</t>
  </si>
  <si>
    <t xml:space="preserve">DEPENSES 8OPCVALL </t>
  </si>
  <si>
    <t>D 08REHABCOL 2008/3</t>
  </si>
  <si>
    <t>EQUIPEMENT PDIPR PERSONNES HANDICAPEES DEPENSES</t>
  </si>
  <si>
    <t>D 08PDIPRHAN 2008/1</t>
  </si>
  <si>
    <t>INONDATION RHONE 20414 18</t>
  </si>
  <si>
    <t>D 08INORHONE 2011/1</t>
  </si>
  <si>
    <t>INONDATION RHONE 20415 18</t>
  </si>
  <si>
    <t>D 08INORHONE 2008/1</t>
  </si>
  <si>
    <t xml:space="preserve">DEPENSES 8OPBARCF </t>
  </si>
  <si>
    <t>D 08GREPCULT 2008/4</t>
  </si>
  <si>
    <t>TRAVAUX 8OPBCHIF 231314 311</t>
  </si>
  <si>
    <t>D 08GREPCULT 2008/1</t>
  </si>
  <si>
    <t>TRAVAUX 8OPBHOTT NF 231311 0202</t>
  </si>
  <si>
    <t>D 08GREPBADM 2008/3</t>
  </si>
  <si>
    <t>CONTRAT DE PROJET UNIVERSITE 204113 23 4050</t>
  </si>
  <si>
    <t>D 07UNIVCPER 2017/1</t>
  </si>
  <si>
    <t>SOUTIEN AUX OPERATIONS D' URBANISMES 20414</t>
  </si>
  <si>
    <t>D 07SOPURBA 2006/1</t>
  </si>
  <si>
    <t>RIVIERES NON DOMANIALES NATURE 204178</t>
  </si>
  <si>
    <t>D 07RIVNONDO 2008/1</t>
  </si>
  <si>
    <t>RIVIERES NON DOMANIALES 20418</t>
  </si>
  <si>
    <t>D 07RIVNONDO 2005/4</t>
  </si>
  <si>
    <t>D 07RIVNONDO 2005/1</t>
  </si>
  <si>
    <t>DOTATION 2 5056 7OPATGCA 204163</t>
  </si>
  <si>
    <t>D 07CPERFER 2017/2</t>
  </si>
  <si>
    <t>DEPENSES 1OPPARRE 5053</t>
  </si>
  <si>
    <t>D 07ACCTRANS 2017/3</t>
  </si>
  <si>
    <t>TRAVAUX 1OPPARRE DEPENSES 5051</t>
  </si>
  <si>
    <t>D 07ACCTRANS 2011/2</t>
  </si>
  <si>
    <t xml:space="preserve">DEPENSES 6OPBARCH </t>
  </si>
  <si>
    <t>D 06GREPCULT 2005/1</t>
  </si>
  <si>
    <t>ETUDE D'AMENAGEMENT FONCIER - DEVIATION D'ORANGE</t>
  </si>
  <si>
    <t>D 06DEOEAMTF 2006/1</t>
  </si>
  <si>
    <t>TGV MEDITERRANNEE OPE AMENAGEMENT FONCIER 2033</t>
  </si>
  <si>
    <t>D 05TGVCOMPL 2010/1</t>
  </si>
  <si>
    <t>TGV MEDITERRANEE OPERATION AMENAGEMENT FONCIER 2314 74</t>
  </si>
  <si>
    <t>D 05TGVCOMPL 2009/1</t>
  </si>
  <si>
    <t>ACQUISITION 5OPTMORI 1014</t>
  </si>
  <si>
    <t>D 05TERRCOLL 2004/4</t>
  </si>
  <si>
    <t xml:space="preserve">DEPENSES 5OPBPERT </t>
  </si>
  <si>
    <t>D 05GREPCMS 2004/4</t>
  </si>
  <si>
    <t>TRAVAUX 2 5OPCVIGN NF 231312 221</t>
  </si>
  <si>
    <t>D 05CONSTCOL 2005/2</t>
  </si>
  <si>
    <t>TRAVAUX 2 5OPCEXUP NF 231312 221</t>
  </si>
  <si>
    <t>D 05CONSTCOL 2005/1</t>
  </si>
  <si>
    <t xml:space="preserve">TRAVAUX 5OPCPSO </t>
  </si>
  <si>
    <t>D 05CONSTCOL 2004/5</t>
  </si>
  <si>
    <t xml:space="preserve">DEPENSES 5OPCGION </t>
  </si>
  <si>
    <t>D 05CONSTCOL 2004/3</t>
  </si>
  <si>
    <t>ETUDE 4TGVEAMD NF 45441 74</t>
  </si>
  <si>
    <t>D 04TGVEAMTF 2005/3</t>
  </si>
  <si>
    <t>1000 PLACES DE CRECHES HALTES CHAPITRE 204</t>
  </si>
  <si>
    <t>D 04CRECHEHA 2004/1</t>
  </si>
  <si>
    <t>DEPENSES 1OPDSHTR 5053</t>
  </si>
  <si>
    <t>D 01SCHEMATR 2017/1</t>
  </si>
  <si>
    <t>TRAVAUX 1OPDSHTR NF 23151 821 5051</t>
  </si>
  <si>
    <t>D 01SCHEMATR 2000/1</t>
  </si>
  <si>
    <t>PATRIMOINE CULTUREL ET TOURISTIQUE CHAPITRE 204</t>
  </si>
  <si>
    <t>D 01PATRCULT 2000/1</t>
  </si>
  <si>
    <t>MATERIEL 0OPBCAVA NF 21848 50</t>
  </si>
  <si>
    <t>D 00CONSTCMS 2002/2</t>
  </si>
  <si>
    <t xml:space="preserve">DEPENSES 0OPBCAVA </t>
  </si>
  <si>
    <t>D 00CONSTCMS 1999/1</t>
  </si>
  <si>
    <t>Restes à financer au titre des AP affectées au 31/12/N       (6)=(4)-(5)</t>
  </si>
  <si>
    <t>Stock d'AP affectés restant à financer (4)=(1)+(2)-(3)</t>
  </si>
  <si>
    <t>AP affectées annulées dans l'année (3)</t>
  </si>
  <si>
    <t>Flux d'AP affectées dans l'année (2)</t>
  </si>
  <si>
    <t>AP affectées non couvertes par des CP réalisé au 01/01/N (1)</t>
  </si>
  <si>
    <t>AP nouvelles votées dans l'année</t>
  </si>
  <si>
    <t>Stocks AP votées (exercices antérieurs) disponibles à l'affectation y compris ajustements intervenus dans l'année</t>
  </si>
  <si>
    <t>AUTORISATION DE PROGRAMME*</t>
  </si>
  <si>
    <t>SITUATION DES AUTORISATIONS DE PROGRAMME ET CREDITS DE PAIEMENT</t>
  </si>
  <si>
    <t>C6</t>
  </si>
  <si>
    <t>AUTORISATIONS DE PROGRAMME ET CREDITS DE PAIEMENT</t>
  </si>
  <si>
    <t>(2) Détailler les chapitres budgétaires par article conformément au plan des comptes appliqué par le service</t>
  </si>
  <si>
    <t>(1) Compléter par le nom du service assujetti à la TVA.</t>
  </si>
  <si>
    <t>TOTAL RECETTES</t>
  </si>
  <si>
    <t>Total des recettes d'ordre</t>
  </si>
  <si>
    <t>OPERATIONS PATRIMONIALES</t>
  </si>
  <si>
    <t>041</t>
  </si>
  <si>
    <t>OPERATION D ORDRE DE TRANSFERTS ENTRE SECTIONS</t>
  </si>
  <si>
    <t>040</t>
  </si>
  <si>
    <t/>
  </si>
  <si>
    <t>Total des recettes réelles</t>
  </si>
  <si>
    <t>Opérations pour compte de tiers (1 ligne par opération)</t>
  </si>
  <si>
    <t>45</t>
  </si>
  <si>
    <t>AUTRES IMMOBILISATIONS FINANCIERES</t>
  </si>
  <si>
    <t>27</t>
  </si>
  <si>
    <t>PARTICIPATIONS ET CREANCES RATTACHEES A DES PARTICIPATIONS</t>
  </si>
  <si>
    <t>26</t>
  </si>
  <si>
    <t>IMMOBILISATIONS EN COURS</t>
  </si>
  <si>
    <t>23</t>
  </si>
  <si>
    <t>IMMOBILISATIONS RECUES EN AFFECTATION</t>
  </si>
  <si>
    <t>22</t>
  </si>
  <si>
    <t>IMMOBILISATIONS CORPORELLES</t>
  </si>
  <si>
    <t>21</t>
  </si>
  <si>
    <t>SUBV EQUIPEMENTS VERSEES</t>
  </si>
  <si>
    <t>204</t>
  </si>
  <si>
    <t>IMMOBILISATIONS INCORPORELLES</t>
  </si>
  <si>
    <t>20</t>
  </si>
  <si>
    <t>EMPRUNTS ET DETTES ASSIMILEES</t>
  </si>
  <si>
    <t>16</t>
  </si>
  <si>
    <t>SUBVENTIONS D'INVESTISSEMENT RECUES</t>
  </si>
  <si>
    <t>13</t>
  </si>
  <si>
    <t>DOTATIONS, FONDS DIVERS ET RESERVES</t>
  </si>
  <si>
    <t>10</t>
  </si>
  <si>
    <t>Montant</t>
  </si>
  <si>
    <t>Libellé (2)</t>
  </si>
  <si>
    <t>Article(2)</t>
  </si>
  <si>
    <t>INVESTISSEMENT RECETTES - TITRES EMIS</t>
  </si>
  <si>
    <t>TOTAL DEPENSES</t>
  </si>
  <si>
    <t>Total des dépenses d'ordre</t>
  </si>
  <si>
    <t>Total des dépenses réelles</t>
  </si>
  <si>
    <t>Programmes d'équipement votés (1 ligne par programme)</t>
  </si>
  <si>
    <t>COLLECTIONS ET OEUVRES D'ART</t>
  </si>
  <si>
    <t>216</t>
  </si>
  <si>
    <t>AUTRES IMMOBILISATIONS CORPORELLES AUTRES</t>
  </si>
  <si>
    <t>2188</t>
  </si>
  <si>
    <t>INVESTISSEMENT DEPENSES - MANDATS EMIS</t>
  </si>
  <si>
    <t>(1)</t>
  </si>
  <si>
    <t>B8</t>
  </si>
  <si>
    <t>ELEMENTS DU BILAN - SERVICES ASSUJETTIS A LA TVA - DETAIL INVESTISSEMENT</t>
  </si>
  <si>
    <t>042</t>
  </si>
  <si>
    <t>ATTENUATIONS DE CHARGES</t>
  </si>
  <si>
    <t>013</t>
  </si>
  <si>
    <t>REPRISES SUR PROVISIONS ET DEPRECIATIONS</t>
  </si>
  <si>
    <t>78</t>
  </si>
  <si>
    <t>PRODUITS EXCEPTIONNELS</t>
  </si>
  <si>
    <t>77</t>
  </si>
  <si>
    <t>PRODUITS FINANCIERS</t>
  </si>
  <si>
    <t>76</t>
  </si>
  <si>
    <t>AUTRES PRODUITS DE GESTION COURANTE</t>
  </si>
  <si>
    <t>75</t>
  </si>
  <si>
    <t>DOTATIONS, SUBVENTIONS ET PARTICIPATIONS</t>
  </si>
  <si>
    <t>74</t>
  </si>
  <si>
    <t>IMPOSITIONS DIRECTES</t>
  </si>
  <si>
    <t>731</t>
  </si>
  <si>
    <t>IMPOTS ET TAXES</t>
  </si>
  <si>
    <t>73</t>
  </si>
  <si>
    <t>ETUDES</t>
  </si>
  <si>
    <t>705</t>
  </si>
  <si>
    <t>PRODUITS DES SERVICES, DU DOMAINE ET VENTES DIVERSES</t>
  </si>
  <si>
    <t>70</t>
  </si>
  <si>
    <t>FONCTIONNEMENT RECETTES - TITRES EMIS</t>
  </si>
  <si>
    <t>DOTATIONS AUX PROVISIONS ET AUX DEPRECIATIONS</t>
  </si>
  <si>
    <t>68</t>
  </si>
  <si>
    <t>CHARGES EXCEPTIONNELLES</t>
  </si>
  <si>
    <t>67</t>
  </si>
  <si>
    <t>CHARGES FINANCIERES</t>
  </si>
  <si>
    <t>66</t>
  </si>
  <si>
    <t>REDEVANCES POUR CONCESSIONS BREVETS LICENCES PROCEDES DROITS VALEURS SIMILAIRES</t>
  </si>
  <si>
    <t>6581</t>
  </si>
  <si>
    <t>AUTRES CHARGES DE GESTION COURANTE</t>
  </si>
  <si>
    <t>65</t>
  </si>
  <si>
    <t>CHARGES DE PERSONNEL ET FRAIS ASSIMILES</t>
  </si>
  <si>
    <t>012</t>
  </si>
  <si>
    <t>ETUDES ET RECHERCHES</t>
  </si>
  <si>
    <t>617</t>
  </si>
  <si>
    <t>AUTRES</t>
  </si>
  <si>
    <t>6288</t>
  </si>
  <si>
    <t>LIVRES DISQUES CASSETTES (BIBLIOTHEQUE &amp; MEDIATHEQUE)</t>
  </si>
  <si>
    <t>6065</t>
  </si>
  <si>
    <t>AUTRES FRAIS DIVERS</t>
  </si>
  <si>
    <t>6188</t>
  </si>
  <si>
    <t>DIVERS</t>
  </si>
  <si>
    <t>6228</t>
  </si>
  <si>
    <t>ALIMENTATION</t>
  </si>
  <si>
    <t>60623</t>
  </si>
  <si>
    <t>ENTRETIEN ET REPARATIONS AUTRES BIENS MOBILIERS</t>
  </si>
  <si>
    <t>61558</t>
  </si>
  <si>
    <t>DOCUMENTATION GENERALE ET TECHNIQUE</t>
  </si>
  <si>
    <t>6182</t>
  </si>
  <si>
    <t>FOURNITURES DE PETIT EQUIPEMENT</t>
  </si>
  <si>
    <t>60632</t>
  </si>
  <si>
    <t>HABILLEMENT ET VETEMENTS DE TRAVAIL</t>
  </si>
  <si>
    <t>60636</t>
  </si>
  <si>
    <t>LOCATIONS IMMOBILIERES</t>
  </si>
  <si>
    <t>6132</t>
  </si>
  <si>
    <t>AUTRES MATIERES ET FOURNITURES</t>
  </si>
  <si>
    <t>6068</t>
  </si>
  <si>
    <t>LOCATIONS MOBILIERES</t>
  </si>
  <si>
    <t>6135</t>
  </si>
  <si>
    <t>CATALOGUES ET IMPRIMES ET PUBLICATIONS</t>
  </si>
  <si>
    <t>6236</t>
  </si>
  <si>
    <t>CHARGES A CARACTERE GENERAL</t>
  </si>
  <si>
    <t>011</t>
  </si>
  <si>
    <t>FONCTIONNEMENT DEPENSES - MANDATS EMIS</t>
  </si>
  <si>
    <t>ELEMENTS DU BILAN - SERVICES ASSUJETTIS A LA TVA - DETAIL FONCTIONNEMENT</t>
  </si>
  <si>
    <t>(1) Compléter par le nom du service assujetti à la T.V.A.</t>
  </si>
  <si>
    <t>TOTAL DES RECETTES DE L'EXERCICE</t>
  </si>
  <si>
    <t>TOTAL DES DEPENSES DE L'EXERCICE</t>
  </si>
  <si>
    <t>TOTAL DES RECETTES DE FONCTIONNEMENT</t>
  </si>
  <si>
    <t>TOTAL DES DEPENSES DE FONCTIONNEMENT</t>
  </si>
  <si>
    <t>Total recettes d'ordre</t>
  </si>
  <si>
    <t>Total dépenses d'ordre</t>
  </si>
  <si>
    <t>Opérations ordre transfert entre sections</t>
  </si>
  <si>
    <t>Total recettes réelels et mixtes</t>
  </si>
  <si>
    <t>Total dépenses réelles et mixtes</t>
  </si>
  <si>
    <t>Reprises sur provisions</t>
  </si>
  <si>
    <t>Dotations aux provisions</t>
  </si>
  <si>
    <t>Produits exceptionnels</t>
  </si>
  <si>
    <t>Charges exceptionnelles</t>
  </si>
  <si>
    <t>Produits financiers</t>
  </si>
  <si>
    <t>Charges financières</t>
  </si>
  <si>
    <t>Atténuations de charges</t>
  </si>
  <si>
    <t>Autres produits de gestion courante</t>
  </si>
  <si>
    <t>Atténuations de produits</t>
  </si>
  <si>
    <t>014</t>
  </si>
  <si>
    <t>Dotations, subventions et participations</t>
  </si>
  <si>
    <t>Impositions directes</t>
  </si>
  <si>
    <t>Autres charges de gestion courante (sauf 6586)</t>
  </si>
  <si>
    <t>Impôts et taxes (sauf 731)</t>
  </si>
  <si>
    <t>Charges de personnel et frais assimilés</t>
  </si>
  <si>
    <t>Produits services, domaine et ventes diverses</t>
  </si>
  <si>
    <t>Charges à caractère général</t>
  </si>
  <si>
    <t>TITRES EMIS</t>
  </si>
  <si>
    <t>MANDATS EMIS</t>
  </si>
  <si>
    <t>TOTAL DES RECETTES D'INVESTISSEMENT</t>
  </si>
  <si>
    <t>TOTAL DES DEPENSES D'INVESTISSEMENT</t>
  </si>
  <si>
    <t>Opérations patrimoniales</t>
  </si>
  <si>
    <t>Travaux pour le compte de tiers</t>
  </si>
  <si>
    <t>Autres immobilisations financières</t>
  </si>
  <si>
    <t>Participations et créances rattachées</t>
  </si>
  <si>
    <t>Immobilisations en cours</t>
  </si>
  <si>
    <t>Immobilisations en cours (hors programme)</t>
  </si>
  <si>
    <t>Immobilisations reçues en affectation</t>
  </si>
  <si>
    <t>Immobilisations reçues en affectation (hors programme)</t>
  </si>
  <si>
    <t>Immobilisations corporelles</t>
  </si>
  <si>
    <t>Immobilisations corporelles (hors programme)</t>
  </si>
  <si>
    <t>Subventions d'équipement versées</t>
  </si>
  <si>
    <t>Immobilisations incorporelles</t>
  </si>
  <si>
    <t>Immobilisations incorporelles (hors programme)</t>
  </si>
  <si>
    <t>Emprunts et dettes assimilées</t>
  </si>
  <si>
    <t>Subventions d'investissement</t>
  </si>
  <si>
    <t>Dotations, fonds divers et réserves</t>
  </si>
  <si>
    <t>ELEMENTS DU BILAN - SERVICES ASSUJETTIS A LA TVA - VUE D'ENSEMBLE [...]</t>
  </si>
  <si>
    <t>(2) Indiquer le signe algébrique.</t>
  </si>
  <si>
    <t>(1) Les comptes 169, 26, 27, 28 et 481 sont à détailler conformément au plan de comptes.</t>
  </si>
  <si>
    <t>Solde V=IV-II (2)</t>
  </si>
  <si>
    <t>Ressources propres disponibles IV</t>
  </si>
  <si>
    <t>Dépenses à couvrir par des ressources propres II</t>
  </si>
  <si>
    <t>Total ressources propres disponibles</t>
  </si>
  <si>
    <t>TOTAL IV</t>
  </si>
  <si>
    <t>Affectation R1068 de l'exercice précédent</t>
  </si>
  <si>
    <t>Solde d'éxecution R001 de l'exercice précédent</t>
  </si>
  <si>
    <t>Restes à réaliser en recettes au 31/12</t>
  </si>
  <si>
    <t>Opérations de l'exercice III</t>
  </si>
  <si>
    <t>Virement de la section de fonctionnement</t>
  </si>
  <si>
    <t>021</t>
  </si>
  <si>
    <t>Produits de cessions</t>
  </si>
  <si>
    <t>024</t>
  </si>
  <si>
    <t>28188</t>
  </si>
  <si>
    <t>MATERIEL DE TELEPHONIE</t>
  </si>
  <si>
    <t>28185</t>
  </si>
  <si>
    <t>AUTRES MATERIELS DE BUREAU ET MOBILIERS</t>
  </si>
  <si>
    <t>281848</t>
  </si>
  <si>
    <t>MATERIEL DE BUREAU ET MOBILIER SCOLAIRE</t>
  </si>
  <si>
    <t>281841</t>
  </si>
  <si>
    <t>AUTRE MATERIEL INFORMATIQUE</t>
  </si>
  <si>
    <t>281838</t>
  </si>
  <si>
    <t>MATERIEL INFORMATIQUE SCOLAIRE</t>
  </si>
  <si>
    <t>281831</t>
  </si>
  <si>
    <t>MATERIEL DE TRANSPORT</t>
  </si>
  <si>
    <t>28182</t>
  </si>
  <si>
    <t>INSTALLATIONS GENERALES, AGENCEMENTS ET AMENAGEMENTS DIVERS</t>
  </si>
  <si>
    <t>28181</t>
  </si>
  <si>
    <t>BATIMENTS SCOLAIRES</t>
  </si>
  <si>
    <t>2817312</t>
  </si>
  <si>
    <t>BATIMENTS ADMINISTRATIFS</t>
  </si>
  <si>
    <t>2817311</t>
  </si>
  <si>
    <t>AMORTISSEMENT DES IMMOS CORPORELLES MATERIEL ET OUTILLAGE TECHNIQUES</t>
  </si>
  <si>
    <t>28157</t>
  </si>
  <si>
    <t>AMORTISSEMENT DES AUTRES BATIMENTS PRIVES</t>
  </si>
  <si>
    <t>281328</t>
  </si>
  <si>
    <t>AMORTISSEMENT DES AUTRES BATIMENTS PUBLICS</t>
  </si>
  <si>
    <t>281318</t>
  </si>
  <si>
    <t>AMORTISSEMENTS DES BATIMENTS CULTURELS ET SPORTIFS</t>
  </si>
  <si>
    <t>281314</t>
  </si>
  <si>
    <t>AMORTISSEMENT DES BATIMENTS SOCIAUX ET MEDICO-SOCIAUX</t>
  </si>
  <si>
    <t>281313</t>
  </si>
  <si>
    <t>AMORTISSEMENT DES BATIMENTS SCOLAIRES</t>
  </si>
  <si>
    <t>281312</t>
  </si>
  <si>
    <t>AMORTISSEMENT DES BATIMENTS ADMINISTRATIFS</t>
  </si>
  <si>
    <t>281311</t>
  </si>
  <si>
    <t>CONCESSIONS ET DROITS SIMILAIRES BREVETS LICENCES DROITS ET VALEURS</t>
  </si>
  <si>
    <t>28051</t>
  </si>
  <si>
    <t>BATIMENTS ET INSTALLATIONS</t>
  </si>
  <si>
    <t>2804422</t>
  </si>
  <si>
    <t>2804412</t>
  </si>
  <si>
    <t>BIENS MOBILIERS, MATERIEL ET ETUDES</t>
  </si>
  <si>
    <t>2804411</t>
  </si>
  <si>
    <t>280432</t>
  </si>
  <si>
    <t>PROJETS D'INFRASTRUCTURES D'INTERET NATIONAL</t>
  </si>
  <si>
    <t>280423</t>
  </si>
  <si>
    <t>280422</t>
  </si>
  <si>
    <t>280421</t>
  </si>
  <si>
    <t>2804183</t>
  </si>
  <si>
    <t>2804182</t>
  </si>
  <si>
    <t>2804181</t>
  </si>
  <si>
    <t>28041783</t>
  </si>
  <si>
    <t>28041782</t>
  </si>
  <si>
    <t>28041781</t>
  </si>
  <si>
    <t>2804163</t>
  </si>
  <si>
    <t>2804162</t>
  </si>
  <si>
    <t>BIENS MOBILIERS, MATERIEL  ET ETUDES</t>
  </si>
  <si>
    <t>2804161</t>
  </si>
  <si>
    <t>2804152</t>
  </si>
  <si>
    <t>2804151</t>
  </si>
  <si>
    <t>2804142</t>
  </si>
  <si>
    <t>2804141</t>
  </si>
  <si>
    <t>2804133</t>
  </si>
  <si>
    <t>2804132</t>
  </si>
  <si>
    <t>2804122</t>
  </si>
  <si>
    <t>PROJETS D'INFRASTRUCTURES  D'INTERET NATIONAL</t>
  </si>
  <si>
    <t>2804113</t>
  </si>
  <si>
    <t>2804112</t>
  </si>
  <si>
    <t>FRAIS D'INSERTION</t>
  </si>
  <si>
    <t>28033</t>
  </si>
  <si>
    <t>FRAIS D'ETUDES</t>
  </si>
  <si>
    <t>28031</t>
  </si>
  <si>
    <t>TITRES DE PARTICIPATION</t>
  </si>
  <si>
    <t>261</t>
  </si>
  <si>
    <t>Ressources propres internes de l'année (b)</t>
  </si>
  <si>
    <t>AUTRES PRETS</t>
  </si>
  <si>
    <t>2748</t>
  </si>
  <si>
    <t>PRETS D'HONNEUR</t>
  </si>
  <si>
    <t>2744</t>
  </si>
  <si>
    <t>PRETS AU PERSONNEL</t>
  </si>
  <si>
    <t>2743</t>
  </si>
  <si>
    <t>F.C.T.V.A.</t>
  </si>
  <si>
    <t>10222</t>
  </si>
  <si>
    <t>Ressources propres externes de l'année (a)</t>
  </si>
  <si>
    <t>RECETTES (RESSOURCES PROPRES) = a + b</t>
  </si>
  <si>
    <t>Réalisations</t>
  </si>
  <si>
    <t>Crédits de l'exercice (BP+BS+DM+RAR N-1)</t>
  </si>
  <si>
    <t>Libellé (1)</t>
  </si>
  <si>
    <t>Art. (1)</t>
  </si>
  <si>
    <t>RESSOURCES PROPRES</t>
  </si>
  <si>
    <t>B7.2</t>
  </si>
  <si>
    <t>EQUILIBRE DES OPERATIONS FINANCIERES - RECETTES</t>
  </si>
  <si>
    <t>ELEMENTS DU BILAN</t>
  </si>
  <si>
    <t>(1) Détailler les chapitres budgétaires par article conformément au plan de comptes.</t>
  </si>
  <si>
    <t>Dépenses à couvrir par des ressources propres</t>
  </si>
  <si>
    <t>TOTAL
II</t>
  </si>
  <si>
    <t>Solde d'exécution D001 de l'exercice précédent N-1</t>
  </si>
  <si>
    <t>Restes à réaliser en dépenses au 31/12</t>
  </si>
  <si>
    <t>Opération de l'exercice
I</t>
  </si>
  <si>
    <t>Dépenses imprévues</t>
  </si>
  <si>
    <t>020</t>
  </si>
  <si>
    <t>FONDS AFFECTES A L'EQUIPEMENT-DDEC-TRANSFERT AU COMPTE DE RESULTAT.</t>
  </si>
  <si>
    <t>13932</t>
  </si>
  <si>
    <t>SUBV D'EQUIP RATTACHEES AUX ACTIFS AMORTISSABLES - AUTRES</t>
  </si>
  <si>
    <t>13918</t>
  </si>
  <si>
    <t>SUBV D'EQUIP RATTACHEES AUX ACTIFS AMORTISSABLES - FEOGA</t>
  </si>
  <si>
    <t>139173</t>
  </si>
  <si>
    <t>SUBV D'EQUIP RATTACHEES AUX ACTIFS AMORTISSABLES - FEDER</t>
  </si>
  <si>
    <t>139172</t>
  </si>
  <si>
    <t>SUBV D'EQUIP RATTACHEES AUX ACTIFS AMORTISSABLES-COMMUNES ET STRUCT INTERCO</t>
  </si>
  <si>
    <t>13914</t>
  </si>
  <si>
    <t>SUBV D'EQUIP RATTACHEES AUX ACTIFS AMORTISSABLES - DEPARTEMENTS</t>
  </si>
  <si>
    <t>13913</t>
  </si>
  <si>
    <t>SUBV D'EQUIP RATTACHEES AUX ACTIFS AMORTISSABLES - REGIONS</t>
  </si>
  <si>
    <t>13912</t>
  </si>
  <si>
    <t>SUBVENTIONS D'EQUT RATTACHEES AUX ACTIFS AMORTISSABLES ETAT ET ETS NATIONAUX</t>
  </si>
  <si>
    <t>13911</t>
  </si>
  <si>
    <t>Dépenses et transferts à déduire des ressources propres (B)</t>
  </si>
  <si>
    <t>EMPRUNTS EN EUROS</t>
  </si>
  <si>
    <t>1641</t>
  </si>
  <si>
    <t>EMPRUNTS OBLIGATAIRES REMBOURSABLES IN FINE</t>
  </si>
  <si>
    <t>16311</t>
  </si>
  <si>
    <t>16 Emprunts et dettes assimilées (A)</t>
  </si>
  <si>
    <t>DEPENSES TOTALES A COUVRIR PAR DES RESSOURCES PROPRES = A + B</t>
  </si>
  <si>
    <t>Crédits de l'exercice (BP+BS+DM+ RAR N-1)</t>
  </si>
  <si>
    <t>DEPENSES A COUVRIR PAR DES RESSOURCES PROPRES</t>
  </si>
  <si>
    <t>B7.1</t>
  </si>
  <si>
    <t>EQUILIBRE DES OPERATIONS FINANCIERES - DEPENSES</t>
  </si>
  <si>
    <t>(4) Indiquer le chapitre.</t>
  </si>
  <si>
    <t>(3) Le chapitre 45 doit être détaillé conformément au plan de comptes, tant en dépenses qu'en recettes.</t>
  </si>
  <si>
    <t>(2) Inscrire le chapitre et la nature des travaux.</t>
  </si>
  <si>
    <t>(1) Ouvrir un cadre par opération pour compte de tiers.</t>
  </si>
  <si>
    <t xml:space="preserve">  Recettes nettes (b - d)</t>
  </si>
  <si>
    <t xml:space="preserve">  Annulations sur recettes (d)(3)</t>
  </si>
  <si>
    <t>041  Financement par emprunt à la charge du tiers</t>
  </si>
  <si>
    <t>040  Financement par le mandataire</t>
  </si>
  <si>
    <t>458205   Financement par le mandant et par d'autres tiers (4)</t>
  </si>
  <si>
    <t xml:space="preserve">RECETTES (b)  </t>
  </si>
  <si>
    <t xml:space="preserve">  Dépenses nettes (a - c)</t>
  </si>
  <si>
    <t xml:space="preserve">  Annulations sur dépenses (c)(3)</t>
  </si>
  <si>
    <t>041  Opérations d'ordre à l'intérieur de la section</t>
  </si>
  <si>
    <t>040  Travaux réalisé par le personnel du mandataire</t>
  </si>
  <si>
    <t xml:space="preserve">DEPENSES (a)  </t>
  </si>
  <si>
    <t>Op. à annuler</t>
  </si>
  <si>
    <t>Restes à réaliser</t>
  </si>
  <si>
    <t>Crédits ouverts (BP+DM+RAR N-1)</t>
  </si>
  <si>
    <t>Cumul des réalisations au 31/12/N</t>
  </si>
  <si>
    <t>Sur l'exercice</t>
  </si>
  <si>
    <t>Cumul des réalisations avant l'exercice</t>
  </si>
  <si>
    <t xml:space="preserve">Date de la délibération : </t>
  </si>
  <si>
    <t xml:space="preserve">45805  RN7 ORANGE </t>
  </si>
  <si>
    <t>458204   Financement par le mandant et par d'autres tiers (4)</t>
  </si>
  <si>
    <t xml:space="preserve">45804  ALIMENTATION EN EAU POTABLE-PLATEAU DE SAULT </t>
  </si>
  <si>
    <t>4544204   Financement par le mandant et par d'autres tiers (4)</t>
  </si>
  <si>
    <t xml:space="preserve">454404  AMENAGEMENT FONCIER COMMUNE PERTUIS </t>
  </si>
  <si>
    <t>4544203   Financement par le mandant et par d'autres tiers (4)</t>
  </si>
  <si>
    <t xml:space="preserve">454403  DEVIAT° ORANGE- PREETUDE AMENAGT FONCIER- RECETTES </t>
  </si>
  <si>
    <t xml:space="preserve">454403  DEVIAT° ORANGE- PREETUDE AMENAGT FONCIER - DEPENSES </t>
  </si>
  <si>
    <t>4544202   Financement par le mandant et par d'autres tiers (4)</t>
  </si>
  <si>
    <t xml:space="preserve">454402  T.G.V - OPERATION AMENAGEMENT FONCIER FONCIER </t>
  </si>
  <si>
    <t xml:space="preserve">454402  T.G.V - OPERATION  AMENAGEMENT FONCIER </t>
  </si>
  <si>
    <t>CHAPITRE D'OPERATIONS POUR COMPTE DE TIERS (Détail) (1)</t>
  </si>
  <si>
    <t>B5</t>
  </si>
  <si>
    <t>ELEMENTS DU BILAN - DETAIL DES CHAPITRES D'OPERATIONS POUR COMPTE DE TIERS</t>
  </si>
  <si>
    <t>(1) A détailler conformément au plan de comptes.</t>
  </si>
  <si>
    <t>TAXE ADDITIONNELLE A LA TAXE DE SEJOUR</t>
  </si>
  <si>
    <t>7362</t>
  </si>
  <si>
    <t>RECETTES REELLES</t>
  </si>
  <si>
    <t>SUBV. DE FONCTIONNEMENT AUX PERSONNES, AUX ASSOC. ET  AUTRES ORG. DE DROIT PRIVE</t>
  </si>
  <si>
    <t>6574</t>
  </si>
  <si>
    <t>SUBVENTIONS DE FONCTIONNEMENT AUX AUTRES ETABLISSEMENTS PUBLICS LOCAUX</t>
  </si>
  <si>
    <t>65737</t>
  </si>
  <si>
    <t>SUBVENTIONS DE FONCTIONNEMENT AUX COMMUNES ET STRUCTURES INTERCOMMUNALES</t>
  </si>
  <si>
    <t>65734</t>
  </si>
  <si>
    <t>SUBVENTIONS DE FONCTIONNEMENT AUX DEPARTEMENTS</t>
  </si>
  <si>
    <t>65733</t>
  </si>
  <si>
    <t>AUTRES CHARGES SOCIALES DIVERSES</t>
  </si>
  <si>
    <t>6478</t>
  </si>
  <si>
    <t>COTISATIONS AUX CAISSES DE RETRAITES</t>
  </si>
  <si>
    <t>6453</t>
  </si>
  <si>
    <t>COTISATIONS A L'U.R.S.S.A.F.</t>
  </si>
  <si>
    <t>6451</t>
  </si>
  <si>
    <t>AUTRES INDEMNITES PERSONNEL TITULAIRE</t>
  </si>
  <si>
    <t>64118</t>
  </si>
  <si>
    <t>REMUNERATION PRINCIPALE PERSONNEL TITULAIRE</t>
  </si>
  <si>
    <t>64111</t>
  </si>
  <si>
    <t>AUTRES IMPOTS ET VERSTS ASSIMILES SUR REMUNERATIONS</t>
  </si>
  <si>
    <t>6338</t>
  </si>
  <si>
    <t>COTISATIONS AU CNFPT ET AU CDG</t>
  </si>
  <si>
    <t>6336</t>
  </si>
  <si>
    <t>COTISATIONS VERSEES AU FNAL</t>
  </si>
  <si>
    <t>6332</t>
  </si>
  <si>
    <t>VERSEMENT DE TRANSPORT</t>
  </si>
  <si>
    <t>6331</t>
  </si>
  <si>
    <t>CONCOURS DIVERS (COTISATIONS)</t>
  </si>
  <si>
    <t>6281</t>
  </si>
  <si>
    <t>AUTRES HONORAIRES, CONSEILS</t>
  </si>
  <si>
    <t>62268</t>
  </si>
  <si>
    <t>HONORAIRES MEDICAUX ET PARAMEDICAUX</t>
  </si>
  <si>
    <t>62261</t>
  </si>
  <si>
    <t>CONTRATS DE PRESTATIONS DE SERVICES</t>
  </si>
  <si>
    <t>611</t>
  </si>
  <si>
    <t>DEPENSES REELLES</t>
  </si>
  <si>
    <t>28 AUTRES</t>
  </si>
  <si>
    <t>21 LABORATOIRE DEPARTEMENTAL</t>
  </si>
  <si>
    <t>TOTAL DE LA FONCTION</t>
  </si>
  <si>
    <t>5 MAINTIEN ET DEVELOPPEMENT DES SERVICES PUBLICS NON DEPARTEMENTAUX</t>
  </si>
  <si>
    <t>4 DEVELOPPEMENT TOURISTIQUE</t>
  </si>
  <si>
    <t>3 INDUSTRIE, COMMERCE ET ARTISANAT</t>
  </si>
  <si>
    <t>2 AGRICULTURE ET PECHE</t>
  </si>
  <si>
    <t>1 STRUCTURES D'ANIMATION ET DE DEVELOPPEMENT ECONOMIQUE</t>
  </si>
  <si>
    <t>0 SERVICES COMMUNS</t>
  </si>
  <si>
    <t>Art.(1)</t>
  </si>
  <si>
    <t>Equipements non départementaux (c/204)</t>
  </si>
  <si>
    <t>Equipements départementaux</t>
  </si>
  <si>
    <t>FONCTION 9 DEVELOPPEMENT ECONOMIQUE (hors RAR)</t>
  </si>
  <si>
    <t>FONCTION 9 - DEVELOPPEMENT ECONOMIQUE (hors RAR)</t>
  </si>
  <si>
    <t>A1/9</t>
  </si>
  <si>
    <t>PRESENTATION CROISEE PAR FONCTION</t>
  </si>
  <si>
    <t>651128</t>
  </si>
  <si>
    <t>NBI</t>
  </si>
  <si>
    <t>64113</t>
  </si>
  <si>
    <t>25 AERIEN</t>
  </si>
  <si>
    <t>24 FLUVIAL</t>
  </si>
  <si>
    <t>23 MARITIME</t>
  </si>
  <si>
    <t>22 FERROVIAIRE</t>
  </si>
  <si>
    <t>21 ROUTIER</t>
  </si>
  <si>
    <t>8 AUTRES</t>
  </si>
  <si>
    <t>2 TRANSPORTS PUBLICS DE VOYAGEURS</t>
  </si>
  <si>
    <t>1 TRANSPORTS SCOLAIRES</t>
  </si>
  <si>
    <t>SUBVENTIONS D'INV RATTACHEES AUX ACTIFS NON AMORTISSABLES - REGIONS</t>
  </si>
  <si>
    <t>1322</t>
  </si>
  <si>
    <t>INSTALLATIONS MATERIEL ET OUTILLAGE TECHNIQUES - RESEAUX DE VOIRIE</t>
  </si>
  <si>
    <t>23151</t>
  </si>
  <si>
    <t>FONCTION 8 TRANSPORTS (hors RAR)</t>
  </si>
  <si>
    <t>FONCTION 8 - TRANSPORTS (hors RAR)</t>
  </si>
  <si>
    <t>A1/8</t>
  </si>
  <si>
    <t>AUTRES PRODUITS DIVERS DE GESTION COURANTE</t>
  </si>
  <si>
    <t>7588</t>
  </si>
  <si>
    <t>74778</t>
  </si>
  <si>
    <t>AUTRES GROUPEMENTS DE COLLECTIVITES, COLL. A STATUT PARTICULIER ET AUT.ETS PUB.</t>
  </si>
  <si>
    <t>7475</t>
  </si>
  <si>
    <t>DOTATIONS ET PARTICIPATIONS REGIONS</t>
  </si>
  <si>
    <t>7472</t>
  </si>
  <si>
    <t>TAXE D'AMENAGEMENT</t>
  </si>
  <si>
    <t>7327</t>
  </si>
  <si>
    <t>SUBVENTIONS DE FONCTIONNEMENT AUX ORGANISMES PUBLICS DIVERS</t>
  </si>
  <si>
    <t>65738</t>
  </si>
  <si>
    <t>SUBVENTIONS DE FONCTIONNEMENT AUX AUTRES GROUPEMENTS DE COLLECTIVITES</t>
  </si>
  <si>
    <t>65735</t>
  </si>
  <si>
    <t>AUTRES PARTICIPATIONS</t>
  </si>
  <si>
    <t>6568</t>
  </si>
  <si>
    <t>PARTICIPATIONS AUX ORGANISMES DE REGROUPEMENT (SYNDICATS MIXTES ET ENTENTES)</t>
  </si>
  <si>
    <t>6561</t>
  </si>
  <si>
    <t>AUTRES CHARGES</t>
  </si>
  <si>
    <t>6488</t>
  </si>
  <si>
    <t>PRESTATIONS FAMILIALES DIRECTES</t>
  </si>
  <si>
    <t>6472</t>
  </si>
  <si>
    <t>COTISATIONS AUX A.S.S.E.D.I.C.</t>
  </si>
  <si>
    <t>6454</t>
  </si>
  <si>
    <t>REMUNERATION, PERSONNEL NON TITULAIRE</t>
  </si>
  <si>
    <t>64131</t>
  </si>
  <si>
    <t>SUPPLEMENT FAMILIAL DE TRAITEMENT ET INDEMNITE DE RESIDENCE</t>
  </si>
  <si>
    <t>64112</t>
  </si>
  <si>
    <t>TRANSPORTS DE PERSONNES EXTERIEURES A LA COLLECTIVITE</t>
  </si>
  <si>
    <t>6245</t>
  </si>
  <si>
    <t>ANNONCES ET INSERTIONS</t>
  </si>
  <si>
    <t>6231</t>
  </si>
  <si>
    <t>ENTRETIEN ET REPARATIONS BOIS ET FORETS</t>
  </si>
  <si>
    <t>61524</t>
  </si>
  <si>
    <t>ENTRETIEN ET REPARATIONS VOIES ET RESEAUX-TRAVAUX DIVERS</t>
  </si>
  <si>
    <t>615231</t>
  </si>
  <si>
    <t>ENTRETIEN ET REPARATIONS SUR TERRAINS</t>
  </si>
  <si>
    <t>61521</t>
  </si>
  <si>
    <t>38 AUTRES ACTIONS EN FAVEUR DU MILIEU NATUREL</t>
  </si>
  <si>
    <t>31 ACTIONS EN MATIERE DE TRAITEMENT DES DECHETS</t>
  </si>
  <si>
    <t>4 AMENAGEMENT ET DEVELOPPEMENT RURAL</t>
  </si>
  <si>
    <t>3 ENVIRONNEMENT</t>
  </si>
  <si>
    <t>2 LOGEMENT</t>
  </si>
  <si>
    <t>1 AMENAGEMENT ET DEVELOPPEMENT URBAIN</t>
  </si>
  <si>
    <t>TRAVAUX EXECUTES D'OFFICE AMENAGEMENT FONCIER - RECETTES</t>
  </si>
  <si>
    <t>45442</t>
  </si>
  <si>
    <t>20422</t>
  </si>
  <si>
    <t>SUBVENTIONS D'INV RATTACHEES AUX ACTIFS AMORTISSABLES- REGIONS</t>
  </si>
  <si>
    <t>1312</t>
  </si>
  <si>
    <t>RESEAUX DE VOIRIE</t>
  </si>
  <si>
    <t>2151</t>
  </si>
  <si>
    <t>AUTRES AGENCEMENTS ET  AMENAGEMENTS</t>
  </si>
  <si>
    <t>2128</t>
  </si>
  <si>
    <t>2031</t>
  </si>
  <si>
    <t>TRAVAUX EXECUTES D'OFFICE AMENAGEMENT FONCIER - DEPENSES</t>
  </si>
  <si>
    <t>45441</t>
  </si>
  <si>
    <t>Fonction 7 - AMENAGEMENT ET ENVIRONNEMENT (hors RAR)</t>
  </si>
  <si>
    <t>A1/7</t>
  </si>
  <si>
    <t>PRODUITS EXCEPTIONNELS DIVERS</t>
  </si>
  <si>
    <t>7788</t>
  </si>
  <si>
    <t>PRODUITS DES CESSIONS D'IMMOBILISATIONS</t>
  </si>
  <si>
    <t>775</t>
  </si>
  <si>
    <t>DEDITS ET PENALITES PERCUS</t>
  </si>
  <si>
    <t>7711</t>
  </si>
  <si>
    <t>REDEVANCES VERSEES PAR LES FERMIERS ET CONCESSIONNAIRES</t>
  </si>
  <si>
    <t>757</t>
  </si>
  <si>
    <t>DOTATIONS ET PARTICIPATIONS AUTRES ORGANISMES</t>
  </si>
  <si>
    <t>74788</t>
  </si>
  <si>
    <t>AUTRES PERSONNES PRIVEES</t>
  </si>
  <si>
    <t>7478228</t>
  </si>
  <si>
    <t>74718</t>
  </si>
  <si>
    <t>REDEVANCE D'OCCUPATION DU DOMAINE PUBLIC DEPARTEMENTAL</t>
  </si>
  <si>
    <t>70323</t>
  </si>
  <si>
    <t>AUTRES CHARGES EXCEPTIONNELLES</t>
  </si>
  <si>
    <t>678</t>
  </si>
  <si>
    <t>PERSONNEL REMUNERE A LA VACATION</t>
  </si>
  <si>
    <t>6414</t>
  </si>
  <si>
    <t>AUTRES IMPOTS TAXES ET VERSTS ASSIMILES (AUTRES ORGANISMES)</t>
  </si>
  <si>
    <t>637</t>
  </si>
  <si>
    <t>TAXES ET IMPOTS SUR LES VEHICULES</t>
  </si>
  <si>
    <t>6355</t>
  </si>
  <si>
    <t>FRAIS DE TELECOMMUNICATIONS</t>
  </si>
  <si>
    <t>6262</t>
  </si>
  <si>
    <t>VOYAGES, DEPLACEMENTS ET MISSIONS</t>
  </si>
  <si>
    <t>6251</t>
  </si>
  <si>
    <t>TRANSPORT DE BIENS</t>
  </si>
  <si>
    <t>6241</t>
  </si>
  <si>
    <t>6238</t>
  </si>
  <si>
    <t>FRAIS D'ACTE ET DE CONTENTIEUX</t>
  </si>
  <si>
    <t>6227</t>
  </si>
  <si>
    <t>VERSEMENTS A DES ORGANISMES DE FORMATION</t>
  </si>
  <si>
    <t>6184</t>
  </si>
  <si>
    <t>MAINTENANCE</t>
  </si>
  <si>
    <t>6156</t>
  </si>
  <si>
    <t>ENTRETIEN ET REPARATIONS MATERIEL ROULANT</t>
  </si>
  <si>
    <t>61551</t>
  </si>
  <si>
    <t>FOURNITURES DE VOIRIE</t>
  </si>
  <si>
    <t>60633</t>
  </si>
  <si>
    <t>CARBURANTS</t>
  </si>
  <si>
    <t>60622</t>
  </si>
  <si>
    <t>COMBUSTIBLES</t>
  </si>
  <si>
    <t>60621</t>
  </si>
  <si>
    <t>ENERGIE ET ELECTRICITE</t>
  </si>
  <si>
    <t>60612</t>
  </si>
  <si>
    <t>AUTRES FOURNITURES CONSOMMABLES</t>
  </si>
  <si>
    <t>60218</t>
  </si>
  <si>
    <t>FOURNITURES DES ATELIERS DEPARTEMENTAUX</t>
  </si>
  <si>
    <t>60213</t>
  </si>
  <si>
    <t>COMBUSTIBLES ET CARBURANTS</t>
  </si>
  <si>
    <t>60211</t>
  </si>
  <si>
    <t>28 AUTRES RESEAUX DE VOIRIE</t>
  </si>
  <si>
    <t>22 VIABILITE HIVERNALE ET ALEAS CLIMATIQUES</t>
  </si>
  <si>
    <t>21 RESEAU ROUTIER DEPARTEMENTAL</t>
  </si>
  <si>
    <t>8 AUTRES RESEAUX</t>
  </si>
  <si>
    <t>4 INFRASTRUCTURES FLUVIALES, MARITIMES ET PORTUAIRES</t>
  </si>
  <si>
    <t>3 INFRASTRUCTURES FERROVIAIRES ET AEROPORTUAIRES</t>
  </si>
  <si>
    <t>2 ROUTES ET VOIRIE</t>
  </si>
  <si>
    <t>1 EAUX ET ASSAINISSEMENT</t>
  </si>
  <si>
    <t>OPERATIONS SOUS MANDAT - RECETTES</t>
  </si>
  <si>
    <t>4582</t>
  </si>
  <si>
    <t>204122</t>
  </si>
  <si>
    <t>AMENDES DE RADARS AUTOMATIQUES ET AMENDES DE POLICE</t>
  </si>
  <si>
    <t>1345</t>
  </si>
  <si>
    <t>AUTRES SUBVENTIONS D'INV RATTACHEES AUX ACTIFS NON AMORTISSABLES- AUTRES</t>
  </si>
  <si>
    <t>1328</t>
  </si>
  <si>
    <t>AUTRES ETABLISSEMENTS PUBLICS LOCAUX ET GROUPEMENTS DE COLLECTIVITES</t>
  </si>
  <si>
    <t>1326</t>
  </si>
  <si>
    <t>AUTRES GROUPEMENTS DE COLLECTIVITES ET COLLECTIVITES A STATUT PARTICULIER</t>
  </si>
  <si>
    <t>1325</t>
  </si>
  <si>
    <t>SUBVENTIONS D'INV RATTACHEES AUX ACTIFS NON AMORTISSABLES - COMMUNES</t>
  </si>
  <si>
    <t>1324</t>
  </si>
  <si>
    <t>SUBVENTIONS D'INV RATTACHEES AUX ACTIFS NON AMORTISSABLES - DEPARTEMENTS</t>
  </si>
  <si>
    <t>1323</t>
  </si>
  <si>
    <t>SUBVENTIONS D'INV RATTACHEES AUX ACTIFS NON AMORTISSABLES ETAT &amp; ETS NATIONAUX</t>
  </si>
  <si>
    <t>1321</t>
  </si>
  <si>
    <t>SUBVENTIONS D'INV RATTACHEES AUX ACTIFS AMORTISSABLES- COMMUNES</t>
  </si>
  <si>
    <t>1314</t>
  </si>
  <si>
    <t>SUBVENTIONS D'INV RATTACHEES AUX ACTIFS AMORTISSABLES- ETAT ET ETS NATIONAUX</t>
  </si>
  <si>
    <t>1311</t>
  </si>
  <si>
    <t>AVANCES ET ACOMPTES VERSES SUR COMMANDES D'IMMOBILISATIONS CORPORELLES</t>
  </si>
  <si>
    <t>238</t>
  </si>
  <si>
    <t>INSTALLATIONS MATERIEL ET OUTILLAGE TECHNIQUES - INSTALLATIONS DE VOIRIE</t>
  </si>
  <si>
    <t>23152</t>
  </si>
  <si>
    <t>AUTRES IMMOBILISATIONS CORPORELLES AUTRES MAT. DE BUREAU ET MOBILIERS</t>
  </si>
  <si>
    <t>21848</t>
  </si>
  <si>
    <t>AUTRES IMMOBILISATIONS CORPORELLES MATERIEL DE TRANSPORT</t>
  </si>
  <si>
    <t>2182</t>
  </si>
  <si>
    <t>MATERIEL ET OUTILLAGE TECHNIQUE</t>
  </si>
  <si>
    <t>2157</t>
  </si>
  <si>
    <t>INSTALLATIONS DE VOIRIE</t>
  </si>
  <si>
    <t>2152</t>
  </si>
  <si>
    <t>OPERATIONS SOUS MANDAT - DEPENSES</t>
  </si>
  <si>
    <t>4581</t>
  </si>
  <si>
    <t>FONCTION 6 RESEAUX ET INFRASTRUCTURES (hors RAR)</t>
  </si>
  <si>
    <t>FONCTION 6 - RESEAUX ET INFRASTRUCTURES (hors RAR)</t>
  </si>
  <si>
    <t>A1/6</t>
  </si>
  <si>
    <t>ALLOCATIONS FORFAITAIRES MAJOREES</t>
  </si>
  <si>
    <t>75343</t>
  </si>
  <si>
    <t>ALLOCATIONS FORFAITAIRES</t>
  </si>
  <si>
    <t>75342</t>
  </si>
  <si>
    <t>TITRES ANNULES SUR EXERCICES ANTERIEURS</t>
  </si>
  <si>
    <t>673</t>
  </si>
  <si>
    <t>REMISES GRACIEUSES</t>
  </si>
  <si>
    <t>6577</t>
  </si>
  <si>
    <t>CONTRAT D'ACCOMPAGNEMENT  DANS L'EMPLOI</t>
  </si>
  <si>
    <t>65661</t>
  </si>
  <si>
    <t>CREANCES ETEINTES</t>
  </si>
  <si>
    <t>6542</t>
  </si>
  <si>
    <t>CREANCES ADMISES EN NON-VALEUR</t>
  </si>
  <si>
    <t>6541</t>
  </si>
  <si>
    <t>AUTRES (PRIMES, DOTS)</t>
  </si>
  <si>
    <t>6518</t>
  </si>
  <si>
    <t>R.S.A-VERSEMENT POUR ALLOCATIONS  FORFAITAIRES MAJOREES</t>
  </si>
  <si>
    <t>65172</t>
  </si>
  <si>
    <t>R.S.A-VERSEMENT POUR ALLOCATIONS FORFAITAIRES</t>
  </si>
  <si>
    <t>65171</t>
  </si>
  <si>
    <t>COTISATIONS, ADHESIONS ET AUTRES PRESTATIONS (POUR LE COMPTE DE TIERS)</t>
  </si>
  <si>
    <t>6514</t>
  </si>
  <si>
    <t>BOURSES</t>
  </si>
  <si>
    <t>6513</t>
  </si>
  <si>
    <t>TOTAL DE LA SOUS-FONCTION</t>
  </si>
  <si>
    <t>8 AUTRES DEPENSES AU TITRE DU R.S.A</t>
  </si>
  <si>
    <t>7 RSA ALLOCATIONS</t>
  </si>
  <si>
    <t>6 DEPENSES DE STRUCTURE</t>
  </si>
  <si>
    <t>5 EVALUATION DES DEPENSES ENGAGEES</t>
  </si>
  <si>
    <t>4 INSERTION PROFESSIONNELLE</t>
  </si>
  <si>
    <t>3 LOGEMENT</t>
  </si>
  <si>
    <t>2 SANTE</t>
  </si>
  <si>
    <t>1 INSERTION SOCIALE</t>
  </si>
  <si>
    <t>SOUS-FONCTION 5-6 RSA - REVENU DE SOLIDARITE ACTIVE (hors RAR)</t>
  </si>
  <si>
    <t>SOUS-FONCTION 5-6 - RSA - REVENU DE SOLIDARITE ACTIVE (hors RAR)</t>
  </si>
  <si>
    <t>A1/5-6</t>
  </si>
  <si>
    <t>APA</t>
  </si>
  <si>
    <t>7533</t>
  </si>
  <si>
    <t>RECOUVREMENTS SUR AUTRES REDEVABLES</t>
  </si>
  <si>
    <t>7518</t>
  </si>
  <si>
    <t>RECOUVREMENTS SUR DEPARTEMENTS ET AUTRES COLLECTIVITES PUBLIQUES</t>
  </si>
  <si>
    <t>7511</t>
  </si>
  <si>
    <t>DOT.  VERSEE AU TITRE DE L'APA</t>
  </si>
  <si>
    <t>747811</t>
  </si>
  <si>
    <t>APA VERSEE A L'ETABLISSEMENT</t>
  </si>
  <si>
    <t>651144</t>
  </si>
  <si>
    <t>APA A DOMICILE VERSEE AU BENEFICIAIRE</t>
  </si>
  <si>
    <t>651142</t>
  </si>
  <si>
    <t>APA A DOMICILE VERSEE AU SERVICE D'AIDE A DOMICILE</t>
  </si>
  <si>
    <t>651141</t>
  </si>
  <si>
    <t>FRAIS DE FORMATION (PERSONNEL EXTERIEUR À LA COLLECTIVITE)</t>
  </si>
  <si>
    <t>6183</t>
  </si>
  <si>
    <t>3 APA VERSEE A L'ETABLISSEMENT</t>
  </si>
  <si>
    <t>2 APA VERSEE AU BENEFICIAIRE EN ETABLISSEMENT</t>
  </si>
  <si>
    <t>1 APA A DOMICILE</t>
  </si>
  <si>
    <t>Fonction 5-5 - PERSONNES DEPENDANTES (A.P.A.) (hors RAR)</t>
  </si>
  <si>
    <t>A1/5-5</t>
  </si>
  <si>
    <t>72 R.M.A</t>
  </si>
  <si>
    <t>71 R.M.I - ALLOCATIONS</t>
  </si>
  <si>
    <t>8 AUTRES DEPENSES AU TITRE DU R.M.I.</t>
  </si>
  <si>
    <t>7 RMA</t>
  </si>
  <si>
    <t>Fonction 5-4 REVENU MINIMUM D'INSERTION (hors RAR)</t>
  </si>
  <si>
    <t>Fonction 5-4 - REVENU MINIMUM D'INSERTION (hors RAR)</t>
  </si>
  <si>
    <t>A1/5-4</t>
  </si>
  <si>
    <t>MANDATS ANNULES (SUR EX. ANTERIEURS) OU ATTEINTS PAR LA DECHEANCE QUADRIENNALE</t>
  </si>
  <si>
    <t>773</t>
  </si>
  <si>
    <t>P.C.H</t>
  </si>
  <si>
    <t>7535</t>
  </si>
  <si>
    <t>RECOUVREMENTS SUR BENEFICIAIRE TIERS PAYANTS ET SUCCESSIONS</t>
  </si>
  <si>
    <t>7513</t>
  </si>
  <si>
    <t>RECOUVREMENTS SUR SECURITE SOCIALE ET ORGANISMES MUTUALISTES</t>
  </si>
  <si>
    <t>7512</t>
  </si>
  <si>
    <t>DOT. CNSA CONF DES FINANCEURS PART PREVENTION</t>
  </si>
  <si>
    <t>7478142</t>
  </si>
  <si>
    <t>DOTATION CNSA PART AUTONOMIE CONFERENCE DES FINANCEURS</t>
  </si>
  <si>
    <t>7478141</t>
  </si>
  <si>
    <t>DOTATION VERSEE AU TITRE DES MDPH</t>
  </si>
  <si>
    <t>747813</t>
  </si>
  <si>
    <t>DOTATION  VERSEE AU TITRE DE LA PCH</t>
  </si>
  <si>
    <t>747812</t>
  </si>
  <si>
    <t>REMBOURSEMENTS SUR REMUNERATIONS DU PERSONNEL</t>
  </si>
  <si>
    <t>6419</t>
  </si>
  <si>
    <t>AUTRES CHARGES EXCEPT SUR OPERATIONS DE GESTION</t>
  </si>
  <si>
    <t>6718</t>
  </si>
  <si>
    <t>CONTRIBUTIONS A DES FONDS</t>
  </si>
  <si>
    <t>6556</t>
  </si>
  <si>
    <t>PREVENTION SPECIALISEE</t>
  </si>
  <si>
    <t>6526</t>
  </si>
  <si>
    <t>FRAIS DE SEJOUR EN ETABLISSEMENTS POUR PERSONNES AGEES</t>
  </si>
  <si>
    <t>65243</t>
  </si>
  <si>
    <t>FRAIS DE SEJOUR EN ETABLISSEMENTS ET SERVICES POUR ADULTES HANDICAPES</t>
  </si>
  <si>
    <t>65242</t>
  </si>
  <si>
    <t>652418</t>
  </si>
  <si>
    <t>ETABLISSEMENTS SCOLAIRES</t>
  </si>
  <si>
    <t>652415</t>
  </si>
  <si>
    <t>FOYERS DE JEUNES TRAVAILLEURS</t>
  </si>
  <si>
    <t>652414</t>
  </si>
  <si>
    <t>LIEUX DE VIE ET D'ACCUEIL</t>
  </si>
  <si>
    <t>652413</t>
  </si>
  <si>
    <t>MAISONS D'ENFANTS A CARACTERE  SOCIAL</t>
  </si>
  <si>
    <t>652412</t>
  </si>
  <si>
    <t>FOYERS DE L'ENFANCE,CENTRES ET HOTELS  MATERNELS</t>
  </si>
  <si>
    <t>652411</t>
  </si>
  <si>
    <t>FRAIS D'HOSPITALISATION</t>
  </si>
  <si>
    <t>6523</t>
  </si>
  <si>
    <t>ACCUEIL FAMILIAL</t>
  </si>
  <si>
    <t>6522</t>
  </si>
  <si>
    <t>FRAIS PERISCOLAIRES</t>
  </si>
  <si>
    <t>65212</t>
  </si>
  <si>
    <t>FRAIS DE SCOLARITE</t>
  </si>
  <si>
    <t>65211</t>
  </si>
  <si>
    <t>SECOURS D'URGENCE</t>
  </si>
  <si>
    <t>6512</t>
  </si>
  <si>
    <t>ALLOCATION  COMPENSATRICE  TIERCE PERSONNE</t>
  </si>
  <si>
    <t>651122</t>
  </si>
  <si>
    <t>PRESTATION DE COMPENSATION DU HANDICAP - MOINS DE 20 ANS</t>
  </si>
  <si>
    <t>6511212</t>
  </si>
  <si>
    <t>PRESTATION DE COMPENSATION DU HANDICAP - PLUS DE 20 ANS</t>
  </si>
  <si>
    <t>6511211</t>
  </si>
  <si>
    <t>FAMILLE ET ENFANCE</t>
  </si>
  <si>
    <t>65111</t>
  </si>
  <si>
    <t>AUTRES INDEMNITES</t>
  </si>
  <si>
    <t>64128</t>
  </si>
  <si>
    <t>INDEMNITES DE LICENCIEMENT</t>
  </si>
  <si>
    <t>64126</t>
  </si>
  <si>
    <t>INDEMNITES D'ATTENTE</t>
  </si>
  <si>
    <t>64123</t>
  </si>
  <si>
    <t>REMUNERATION PRINCIPALE</t>
  </si>
  <si>
    <t>64121</t>
  </si>
  <si>
    <t>DROITS D'ENREGISTREMENT ET DE TIMBRE</t>
  </si>
  <si>
    <t>6354</t>
  </si>
  <si>
    <t>REMBOURSEMENT DE FRAIS A DES TIERS</t>
  </si>
  <si>
    <t>62878</t>
  </si>
  <si>
    <t>AUTRES ASSURANCES</t>
  </si>
  <si>
    <t>6168</t>
  </si>
  <si>
    <t>BATIMENTS PUBLICS</t>
  </si>
  <si>
    <t>615221</t>
  </si>
  <si>
    <t>CHARGES LOCATIVES ET DE COPROPRIETE</t>
  </si>
  <si>
    <t>614</t>
  </si>
  <si>
    <t>FOURNITURES SCOLAIRES</t>
  </si>
  <si>
    <t>6067</t>
  </si>
  <si>
    <t>AUTRES PRODUITS PHARMACEUTIQUES</t>
  </si>
  <si>
    <t>60668</t>
  </si>
  <si>
    <t>MEDICAMENTS</t>
  </si>
  <si>
    <t>60661</t>
  </si>
  <si>
    <t>38 AUTRES</t>
  </si>
  <si>
    <t>32 AUTRES ACTIONS DE PREVENTION</t>
  </si>
  <si>
    <t>31 FORFAIT AUTONOMIE</t>
  </si>
  <si>
    <t>8 AUTRES INTERVENTIONS SOCIALES</t>
  </si>
  <si>
    <t>3 PERSONNES AGEES</t>
  </si>
  <si>
    <t>2 PERSONNES HANDICAPEES</t>
  </si>
  <si>
    <t>1 FAMILLE ET ENFANCE</t>
  </si>
  <si>
    <t>BATIMENTS SOCIAUX ET MEDICO-SOCIAUX</t>
  </si>
  <si>
    <t>231313</t>
  </si>
  <si>
    <t>TERRAINS NUS</t>
  </si>
  <si>
    <t>2111</t>
  </si>
  <si>
    <t>Fonction 5 - ACTION SOCIALE (hors RAR)</t>
  </si>
  <si>
    <t>A1/5</t>
  </si>
  <si>
    <t>DOTATIONS ET  PARTICIPATIONS SECURITE SOCIALE ET ORGANISMES MUTUALISTES</t>
  </si>
  <si>
    <t>7476</t>
  </si>
  <si>
    <t>REMBOURSEMENT DE FRAIS AU BUDGET ANNEXE</t>
  </si>
  <si>
    <t>62872</t>
  </si>
  <si>
    <t>VACCINS ET SERUMS</t>
  </si>
  <si>
    <t>60662</t>
  </si>
  <si>
    <t>8 AUTRES ACTIONS</t>
  </si>
  <si>
    <t>2 PREVENTION ET EDUCATION POUR LA SANTE</t>
  </si>
  <si>
    <t>1 P.M.I. ET PLANIFICATION FAMILIALE</t>
  </si>
  <si>
    <t>Fonction 4 - PREVENTION MEDICO-SOCIALE (hors RAR)</t>
  </si>
  <si>
    <t>A1/4</t>
  </si>
  <si>
    <t>AUTRES PRODUITS D ACTIVITES ANNEXES (ABONNEMENTS ET VENTES D OUVRAGES)</t>
  </si>
  <si>
    <t>7088</t>
  </si>
  <si>
    <t>REDEVANCES A CARACTERE DE LOISIRS</t>
  </si>
  <si>
    <t>70632</t>
  </si>
  <si>
    <t>REDEVANCES A CARACTERE SPORTIF</t>
  </si>
  <si>
    <t>70631</t>
  </si>
  <si>
    <t>REDEVANCES ET DROITS DES SERVICES A CARACTERE CULTUREL</t>
  </si>
  <si>
    <t>7062</t>
  </si>
  <si>
    <t>AUTRES REDEVANCES ET RECETTES</t>
  </si>
  <si>
    <t>70388</t>
  </si>
  <si>
    <t>FRAIS DE GARDIENNAGE</t>
  </si>
  <si>
    <t>6282</t>
  </si>
  <si>
    <t>FRAIS D'AFFRANCHISSEMENT</t>
  </si>
  <si>
    <t>6261</t>
  </si>
  <si>
    <t>FRAIS DE COLLOQUES ET SEMINAIRES</t>
  </si>
  <si>
    <t>6185</t>
  </si>
  <si>
    <t>FOURNITURES ADMINISTRATIVES</t>
  </si>
  <si>
    <t>6064</t>
  </si>
  <si>
    <t>FOURNITURES D'ENTRETIEN</t>
  </si>
  <si>
    <t>60631</t>
  </si>
  <si>
    <t>15 SERVICES D'ARCHIVES</t>
  </si>
  <si>
    <t>14 MUSEES</t>
  </si>
  <si>
    <t>13 BIBLIOTHEQUES , MEDIATHEQUES</t>
  </si>
  <si>
    <t>12 PATRIMOINE (MUSEES, MONUMENTS)</t>
  </si>
  <si>
    <t>11 ACTIVITES ARTISTIQUES ET ACTIONS CULTURELLES</t>
  </si>
  <si>
    <t>3 JEUNESSE (ACTION SOCIO-EDUCATIVE) ET LOISIRS</t>
  </si>
  <si>
    <t>2 SPORTS</t>
  </si>
  <si>
    <t>1 CULTURE</t>
  </si>
  <si>
    <t>BATIMENTS CULTURELS ET SPORTIFS</t>
  </si>
  <si>
    <t>231314</t>
  </si>
  <si>
    <t>Fonction 3 - CULTURE, VIE SOCIALE, JEUNESSE, SPORTS ET LOISIRS (hors RAR)</t>
  </si>
  <si>
    <t>A1/3</t>
  </si>
  <si>
    <t>AUTRES PRODUITS EXCEPTIONNELS SUR OPERATIONS DE GESTION</t>
  </si>
  <si>
    <t>7718</t>
  </si>
  <si>
    <t>REVENUS DES IMMEUBLES</t>
  </si>
  <si>
    <t>752</t>
  </si>
  <si>
    <t>PARTICIPATION DES  FAMILLES AU TITRE DE LA RESTAURATION ET DE L' HEB. SCOL.</t>
  </si>
  <si>
    <t>74881</t>
  </si>
  <si>
    <t>DOTATIONS ET PARTICIPATIONS DEPARTEMENTS</t>
  </si>
  <si>
    <t>7473</t>
  </si>
  <si>
    <t>AUTRES CONTRIBUTIONS OBLIGATOIRES</t>
  </si>
  <si>
    <t>6558</t>
  </si>
  <si>
    <t>DOTATION DE FONCTIONNEMENT DES COLLEGES ETABLISSEMENTS PRIVES</t>
  </si>
  <si>
    <t>65512</t>
  </si>
  <si>
    <t>DOTATION DE FONCTIONNEMENT DES COLLEGES ETABLISSEMENTS PUBLICS</t>
  </si>
  <si>
    <t>65511</t>
  </si>
  <si>
    <t>FRAIS DE NETTOYAGE DES LOCAUX</t>
  </si>
  <si>
    <t>6283</t>
  </si>
  <si>
    <t>AUTRE PERSONNEL EXTERIEUR</t>
  </si>
  <si>
    <t>6218</t>
  </si>
  <si>
    <t>22 LYCEES</t>
  </si>
  <si>
    <t>21 COLLEGES</t>
  </si>
  <si>
    <t>8 AUTRES SERVICES PERISCOLAIRES ET ANNEXES</t>
  </si>
  <si>
    <t>4 FORMATION PROFESSIONNELLE  ET APPRENTISSAGE</t>
  </si>
  <si>
    <t>3 ENSEIGNEMENT SUPERIEUR</t>
  </si>
  <si>
    <t>2 ENSEIGNEMENT DU SECOND DEGRE</t>
  </si>
  <si>
    <t>1 ENSEIGNEMENT DU PREMIER DEGRE</t>
  </si>
  <si>
    <t>DOTATION DEPARTEMENTALE D'EQUIPEMENT DES COLLEGES</t>
  </si>
  <si>
    <t>1332</t>
  </si>
  <si>
    <t>2317312</t>
  </si>
  <si>
    <t>231312</t>
  </si>
  <si>
    <t>AUTRES IMMOBILISATIONS CORPORELLES MATERIEL ET MOBILIER SCOLAIRE</t>
  </si>
  <si>
    <t>21841</t>
  </si>
  <si>
    <t>AUTRES IMMOBILISATIONS CORPORELLES MATERIEL INFORMATIQUE SCOLAIRE</t>
  </si>
  <si>
    <t>21831</t>
  </si>
  <si>
    <t>Fonction 2 - ENSEIGNEMENT (hors RAR)</t>
  </si>
  <si>
    <t>A1/2</t>
  </si>
  <si>
    <t>CONTINGENTS OBLIGATOIRES SERVICE INCENDIE</t>
  </si>
  <si>
    <t>6553</t>
  </si>
  <si>
    <t>8 AUTRES INTERVENTIONS DE PROTECTION DES PERSONNES ET DES BIENS</t>
  </si>
  <si>
    <t>2 INCENDIE ET SECOURS</t>
  </si>
  <si>
    <t>1 GENDARMERIE, POLICE, SECURITE, JUSTICE</t>
  </si>
  <si>
    <t>AUTRES BATIMENTS PUBLICS</t>
  </si>
  <si>
    <t>231318</t>
  </si>
  <si>
    <t>Fonction 1 - SECURITE (hors RAR)</t>
  </si>
  <si>
    <t>A1/1</t>
  </si>
  <si>
    <t>DOTATIONS ET  PARTICIPATIONS FONDS SOCIAL EUROPEEN</t>
  </si>
  <si>
    <t>74771</t>
  </si>
  <si>
    <t>REMBOURSEMENT DE FRAIS PAR DES TIERS</t>
  </si>
  <si>
    <t>70878</t>
  </si>
  <si>
    <t>REDEVANCES ET DROITS DES SERVICES A CARACTERE SOCIAL</t>
  </si>
  <si>
    <t>7066</t>
  </si>
  <si>
    <t>REMBOURSEMENTS SUR CHARGES DE SECURITE SOCIALE ET DE PREVOYANCE</t>
  </si>
  <si>
    <t>6459</t>
  </si>
  <si>
    <t>65888</t>
  </si>
  <si>
    <t>COTISATIONS  AU FONDS DE FINANCEMENT DE L'ALLOCATION DE FIN DE MANDAT</t>
  </si>
  <si>
    <t>65372</t>
  </si>
  <si>
    <t>FORMATION</t>
  </si>
  <si>
    <t>6535</t>
  </si>
  <si>
    <t>COTISATIONS DE SECURITE SOCIALE - PART PATRONALE</t>
  </si>
  <si>
    <t>6534</t>
  </si>
  <si>
    <t>COTISATIONS DE RETRAITE</t>
  </si>
  <si>
    <t>6533</t>
  </si>
  <si>
    <t>FRAIS DE MISSIONS ET DE DEPLACEMENT</t>
  </si>
  <si>
    <t>6532</t>
  </si>
  <si>
    <t>INDEMNITES</t>
  </si>
  <si>
    <t>6531</t>
  </si>
  <si>
    <t>MEDECINE DU TRAVAIL, PHARMACIE</t>
  </si>
  <si>
    <t>6475</t>
  </si>
  <si>
    <t>ALLOCATIONS DE CHOMAGE</t>
  </si>
  <si>
    <t>6473</t>
  </si>
  <si>
    <t>COTISATIONS SOCIALES LIEES A L'APPRENTISSAGE</t>
  </si>
  <si>
    <t>6457</t>
  </si>
  <si>
    <t>REMUNERATION DES APPRENTIS</t>
  </si>
  <si>
    <t>6417</t>
  </si>
  <si>
    <t>AUTRES DROITS</t>
  </si>
  <si>
    <t>6358</t>
  </si>
  <si>
    <t>AUTRES IMPOTS LOCAUX</t>
  </si>
  <si>
    <t>63513</t>
  </si>
  <si>
    <t>TAXES FONCIERES</t>
  </si>
  <si>
    <t>63512</t>
  </si>
  <si>
    <t>FRAIS DE DEMENAGEMENT</t>
  </si>
  <si>
    <t>6255</t>
  </si>
  <si>
    <t>RECEPTIONS</t>
  </si>
  <si>
    <t>6234</t>
  </si>
  <si>
    <t>FOIRES ET EXPOSITIONS</t>
  </si>
  <si>
    <t>6233</t>
  </si>
  <si>
    <t>FETES ET CEREMONIES</t>
  </si>
  <si>
    <t>6232</t>
  </si>
  <si>
    <t>INDEMNITES AU COMPTABLE ET AUX REGISSEURS</t>
  </si>
  <si>
    <t>6225</t>
  </si>
  <si>
    <t>MULTIRISQUES</t>
  </si>
  <si>
    <t>6161</t>
  </si>
  <si>
    <t>AUTRES FOURNITURES NON STOCKEES</t>
  </si>
  <si>
    <t>60628</t>
  </si>
  <si>
    <t>EAU ET ASSAINISSSEMENT</t>
  </si>
  <si>
    <t>60611</t>
  </si>
  <si>
    <t>48 AUTRES ACT. COOP. DECENT</t>
  </si>
  <si>
    <t>41 SUBV. GLOBALE</t>
  </si>
  <si>
    <t>202 ADMINISTRATION GENERALE DE LA COLLECTIVITE (AUTRES MOYENS GENERAUX)</t>
  </si>
  <si>
    <t>201 ADMINISTRATION GENERALE DE LA COLLECTIVITE (PERSONNEL NON VENTILABLE)</t>
  </si>
  <si>
    <t>TOTAL DE LA FONCTION (hors 01)</t>
  </si>
  <si>
    <t>4 COOPERATION DECENTRALISEE, ACTIONS EUROPEENNES ET INTERNATIONALES</t>
  </si>
  <si>
    <t>23 INFORMATION, COMMUNICATION, PUBLICITE</t>
  </si>
  <si>
    <t>21 ASSEMBLEE LOCALE</t>
  </si>
  <si>
    <t>20 ADMINISTRATION GENERALE DE LA COLLECTIVITE</t>
  </si>
  <si>
    <t>2317311</t>
  </si>
  <si>
    <t>231311</t>
  </si>
  <si>
    <t>2185</t>
  </si>
  <si>
    <t>AUTRES IMMOBILISATIONS CORPORELLES AUTRE MATERIEL INFORMATIQUE</t>
  </si>
  <si>
    <t>21838</t>
  </si>
  <si>
    <t>AUTRES IMMOBILISATIONS CORPORELLES INSTAL GENERALE, AGENCE. ET AMENAGE.</t>
  </si>
  <si>
    <t>2181</t>
  </si>
  <si>
    <t>CONCESSIONS ET DROITS SIMILAIRES</t>
  </si>
  <si>
    <t>2051</t>
  </si>
  <si>
    <t>Fonction 0 - SERVICES GENERAUX (hors RAR)</t>
  </si>
  <si>
    <t>A1/0</t>
  </si>
  <si>
    <t>Opérations ordre intérieur de la section</t>
  </si>
  <si>
    <t>043</t>
  </si>
  <si>
    <t>QUOTE PART DES SUBVENTIONS D'INVEST. TRANSFEREES AU RESULTAT DE L'EXERCICE</t>
  </si>
  <si>
    <t>777</t>
  </si>
  <si>
    <t>NEUTRALISATION DES AMORTISSEMENTS</t>
  </si>
  <si>
    <t>7768</t>
  </si>
  <si>
    <t>DIFFERENCES SUR REALISATIONS (NEGATIVES) REPRISES AU COMPTE DE RESULTAT</t>
  </si>
  <si>
    <t>7761</t>
  </si>
  <si>
    <t>Recettes d'ordre</t>
  </si>
  <si>
    <t>RECOUVREMENT SUR CREANCES ADMISES EN NON VALEUR</t>
  </si>
  <si>
    <t>7714</t>
  </si>
  <si>
    <t>7688</t>
  </si>
  <si>
    <t>PRODUITS DE PARTICIPATIONS</t>
  </si>
  <si>
    <t>761</t>
  </si>
  <si>
    <t>AUTRES ATTRIBUTIONS DE PEREQUATION ET DE COMPENSATION</t>
  </si>
  <si>
    <t>74838</t>
  </si>
  <si>
    <t>DOTATION POUR TRANSFERT DE COMPENSATIONS EXO. FISC. DIRECTE LOCALE</t>
  </si>
  <si>
    <t>74835</t>
  </si>
  <si>
    <t>ETAT COMPENSATION AU TITRE DES EXO. DE LA TAXE FONCIERE SUR LES PROP. BATIES</t>
  </si>
  <si>
    <t>74834</t>
  </si>
  <si>
    <t>ETAT-COMPENSATION AU TITRE DE LA CONTRIB. ECONOMIQUE TERRITORIALE (CVAE ET CFE)</t>
  </si>
  <si>
    <t>74833</t>
  </si>
  <si>
    <t>D.C.R.T.P</t>
  </si>
  <si>
    <t>74832</t>
  </si>
  <si>
    <t>COMPENSATION POUR PERTE TAXE ADDITIONN.DROITS MUTATION TAXE PUBLICITE FONCIERE</t>
  </si>
  <si>
    <t>7482</t>
  </si>
  <si>
    <t>FONDS DE MOBILISATION DEPARTEMENTAL POUR L'INSERTION</t>
  </si>
  <si>
    <t>74783</t>
  </si>
  <si>
    <t>FONDS D'APPUI AUX POLITIQUES D'INSERTION</t>
  </si>
  <si>
    <t>74713</t>
  </si>
  <si>
    <t>DOTATION GENERALE DE DECENTRALISATION</t>
  </si>
  <si>
    <t>7461</t>
  </si>
  <si>
    <t>FCTVA</t>
  </si>
  <si>
    <t>744</t>
  </si>
  <si>
    <t>DOTATION DE COMPENSATION</t>
  </si>
  <si>
    <t>74123</t>
  </si>
  <si>
    <t>DOTATION DE PEREQUATION URBAINE</t>
  </si>
  <si>
    <t>74122</t>
  </si>
  <si>
    <t>DOTATION FORFAITAIRE</t>
  </si>
  <si>
    <t>7411</t>
  </si>
  <si>
    <t>7388</t>
  </si>
  <si>
    <t>TAXE INTERIEURE DE CONSOMMATION SUR LES PRODUITS ENERGETIQUES (T.I.C.P.E)</t>
  </si>
  <si>
    <t>7352</t>
  </si>
  <si>
    <t>TAXE SUR LA CONSOMMATION FINALE D'ELECTRICITE</t>
  </si>
  <si>
    <t>7351</t>
  </si>
  <si>
    <t>TAXE SUR LES CONVENTIONS D'ASSURANCE</t>
  </si>
  <si>
    <t>7342</t>
  </si>
  <si>
    <t>ATTRIBUTIONS AU TITRE DU FONDS DE SOLIDARITE EN FAVEUR DES DEPARTEMENTS</t>
  </si>
  <si>
    <t>73262</t>
  </si>
  <si>
    <t>ATTRIBUTIONS  AU TITRE DU FONDS NATIONAL DE PEREQUATION DES DMTO</t>
  </si>
  <si>
    <t>73261</t>
  </si>
  <si>
    <t>TAXE DEPARTEMENTALE DE PUBLICITE FONCIERE  DROIT DEPARTEMENTAL D'ENREGISTREMENT</t>
  </si>
  <si>
    <t>7321</t>
  </si>
  <si>
    <t>ATTRIBUTION DE COMPENSATION CVAE</t>
  </si>
  <si>
    <t>73123</t>
  </si>
  <si>
    <t>F.N.G.I.R</t>
  </si>
  <si>
    <t>73121</t>
  </si>
  <si>
    <t>IMPOSITION FORFAITAIRE SUR LES ENTREPRISES DE RESEAUX (I.F.E.R)</t>
  </si>
  <si>
    <t>73114</t>
  </si>
  <si>
    <t>COTISATION SUR LA VALEUR AJOUTEE DES ENTREPRISES</t>
  </si>
  <si>
    <t>73112</t>
  </si>
  <si>
    <t>TAXE FONCIERE SUR LES PROPRIETES BATIES</t>
  </si>
  <si>
    <t>73111</t>
  </si>
  <si>
    <t>MISE A DISPOSITION DU PERSONNEL AUX AUTRES ORGANISMES</t>
  </si>
  <si>
    <t>70848</t>
  </si>
  <si>
    <t>AUTRES REDEVANCES ET DROITS</t>
  </si>
  <si>
    <t>7068</t>
  </si>
  <si>
    <t>LOCATIONS DE DROITS DE CHASSE ET DE PECHE</t>
  </si>
  <si>
    <t>7035</t>
  </si>
  <si>
    <t>VARIATION DES STOCKS DES AUTRES APPROVISIONNEMENTS</t>
  </si>
  <si>
    <t>6032</t>
  </si>
  <si>
    <t>RESULTAT DE FONCTIONNEMENT REPORTE</t>
  </si>
  <si>
    <t>002</t>
  </si>
  <si>
    <t>Recettes réelles</t>
  </si>
  <si>
    <t>DOTATIONS AUX AMORTISSEMENTS DES IMMOBILISATIONS INCORPORELLES ET CORPORELLES</t>
  </si>
  <si>
    <t>6811</t>
  </si>
  <si>
    <t>DIFFERENCES SUR REALISATIONS (POSITIVES) TRANSFEREES EN INVESTISSEMENT</t>
  </si>
  <si>
    <t>6761</t>
  </si>
  <si>
    <t>VALEURS COMPTABLES DES IMMOBILISATIONS CEDEES</t>
  </si>
  <si>
    <t>675</t>
  </si>
  <si>
    <t>Dépenses d'ordre</t>
  </si>
  <si>
    <t>AUTRES REVERSEMENTS SUR DROITS D'ENREGISTREMENT</t>
  </si>
  <si>
    <t>73928</t>
  </si>
  <si>
    <t>FONDS DE SOLIDARITE EN FAVEUR DES DEPARTEMENT</t>
  </si>
  <si>
    <t>739262</t>
  </si>
  <si>
    <t>FONDS DE PEREQUATION DES DMTO</t>
  </si>
  <si>
    <t>739261</t>
  </si>
  <si>
    <t>DOTATIONS AUX PROVISIONS POUR DEPRECIATION DES ACTIFS CIRCULANTS</t>
  </si>
  <si>
    <t>6817</t>
  </si>
  <si>
    <t>DOTATIONS AUX PROVISIONS POUR RISQUES ET CHARGES DE FONCTIONNEMENT</t>
  </si>
  <si>
    <t>6815</t>
  </si>
  <si>
    <t>INTERETS DES COMPTES COURANTS ET DE DEPOTS CREDITEURS</t>
  </si>
  <si>
    <t>6615</t>
  </si>
  <si>
    <t>INTERETS-RATTACHEMENT DES I.C.N.E</t>
  </si>
  <si>
    <t>66112</t>
  </si>
  <si>
    <t>INTERETS REGLES A L'ECHEANCE</t>
  </si>
  <si>
    <t>66111</t>
  </si>
  <si>
    <t>FRAIS DE PERSONNEL</t>
  </si>
  <si>
    <t>65861</t>
  </si>
  <si>
    <t>DEFICIT OU EXCEDENT DES BUDGETS ANNEXES A CARACTERE ADMINISTRATIF</t>
  </si>
  <si>
    <t>65821</t>
  </si>
  <si>
    <t>SERVICES BANCAIRES ET ASSIMILES</t>
  </si>
  <si>
    <t>627</t>
  </si>
  <si>
    <t>Dépenses réelles</t>
  </si>
  <si>
    <t>Opérations non ventilables 01</t>
  </si>
  <si>
    <t>AUTRES AGENCEMENTS ET AMENAGEMENTS</t>
  </si>
  <si>
    <t>OPERATIONS AFFERENTES A L'OPTION DE TIRAGE SUR LIGNE DE TRESORERIE</t>
  </si>
  <si>
    <t>16449</t>
  </si>
  <si>
    <t>CONSTRUCTIONS AUTRES BATIMENTS PRIVES</t>
  </si>
  <si>
    <t>21328</t>
  </si>
  <si>
    <t>21314</t>
  </si>
  <si>
    <t>21311</t>
  </si>
  <si>
    <t>AUTRES TERRAINS</t>
  </si>
  <si>
    <t>2118</t>
  </si>
  <si>
    <t>TERRAINS BATIS</t>
  </si>
  <si>
    <t>2115</t>
  </si>
  <si>
    <t>REALISATIONS POSTERIEURES AU 01/01/2004</t>
  </si>
  <si>
    <t>192</t>
  </si>
  <si>
    <t>DOTATION DE SOUTIEN A L'INVESTISSEMENT DES DEPARTEMENTS</t>
  </si>
  <si>
    <t>1346</t>
  </si>
  <si>
    <t>FONDS AFFECTES A L'EQUIPEMENT NON TRANSFERABLES - DGE PART RURALE</t>
  </si>
  <si>
    <t>1341</t>
  </si>
  <si>
    <t>EXCEDENTS DE FONCTIONNEMENT CAPITALISES</t>
  </si>
  <si>
    <t>1068</t>
  </si>
  <si>
    <t>204412</t>
  </si>
  <si>
    <t>OPERATIONS  AFFERENTES A L'EMPRUNT</t>
  </si>
  <si>
    <t>16441</t>
  </si>
  <si>
    <t>198</t>
  </si>
  <si>
    <t>SOLDE D'EXECUTION D'INVESTISSEMENT REPORTE</t>
  </si>
  <si>
    <t>001</t>
  </si>
  <si>
    <t>OPERATIONS NON-VENTILABLES 01 (hors RAR er reports)</t>
  </si>
  <si>
    <t>A1/01</t>
  </si>
  <si>
    <t>PRESENTATION CROISEE PAR FONCTION - OPERATIONS NON VENTILEES</t>
  </si>
  <si>
    <t xml:space="preserve">002 Excédent de fonctionnement reporté de N-1 </t>
  </si>
  <si>
    <t>Opérations d'ordre à l'intérieur de la section</t>
  </si>
  <si>
    <t>Opérations d'ordre entre section</t>
  </si>
  <si>
    <t>Total recettes de fonctionnement</t>
  </si>
  <si>
    <t xml:space="preserve">002 Déficit de fonctionnement reporté de N-1 </t>
  </si>
  <si>
    <t>Total dépenses de fonctionnement</t>
  </si>
  <si>
    <t>001 Solde d'exécution reporté de N-1</t>
  </si>
  <si>
    <t>Total recettes d'investissement</t>
  </si>
  <si>
    <t>BIENS MOBILIERS, MATERIELS ET ETUDES</t>
  </si>
  <si>
    <t>Total dépenses d'investissement</t>
  </si>
  <si>
    <t>DEVELOPPEMENT ECONOMIQUE</t>
  </si>
  <si>
    <t>TRANSPORTS</t>
  </si>
  <si>
    <t>AMENAGEMENT ET ENVIRONNEMENT</t>
  </si>
  <si>
    <t>RESEAUX ET INFRASTRUCTURES</t>
  </si>
  <si>
    <t>RSA - REVENU DE SOLIDARITE ACTIVE</t>
  </si>
  <si>
    <t>PERSONNES DEPENDANTES (A.P.A.)</t>
  </si>
  <si>
    <t>REVENU MINIMUM D'INSERTION</t>
  </si>
  <si>
    <t>ACTION SOCIALE (hors RMI,RSA,APA)</t>
  </si>
  <si>
    <t>PREVENTION MEDICO-SOCIALE</t>
  </si>
  <si>
    <t>CULTURE, VIE SOCIALE, JEUNESSE, SPORTS ET LOISIRS</t>
  </si>
  <si>
    <t>ENSEIGNEMENT</t>
  </si>
  <si>
    <t>SECURITE</t>
  </si>
  <si>
    <t>SERVICES GENERAUX</t>
  </si>
  <si>
    <t>OPERATIONS NON VENTILABLES</t>
  </si>
  <si>
    <t xml:space="preserve"> 5-6</t>
  </si>
  <si>
    <t xml:space="preserve"> 5-5</t>
  </si>
  <si>
    <t xml:space="preserve"> 5-4</t>
  </si>
  <si>
    <t>01</t>
  </si>
  <si>
    <t>A1</t>
  </si>
  <si>
    <t>PRESENTATION CROISEE PAR FONCTION - VUE D'ENSEMBLE</t>
  </si>
  <si>
    <t>Solde RAR fonctionnement</t>
  </si>
  <si>
    <t>Total RAR recettes</t>
  </si>
  <si>
    <t>Total RAR dépenses</t>
  </si>
  <si>
    <t>RESTES A REALISER AU 31/12/N</t>
  </si>
  <si>
    <t>Solde de fonctionnement</t>
  </si>
  <si>
    <t>Total recettes</t>
  </si>
  <si>
    <t>Total dépenses</t>
  </si>
  <si>
    <t>REALISATIONS (de l'exercice + restes à réaliser N-1)</t>
  </si>
  <si>
    <t>Solde RAR investissement</t>
  </si>
  <si>
    <t>Solde d'investissement</t>
  </si>
  <si>
    <t>Solde d'exécution reporté de N-1</t>
  </si>
  <si>
    <t xml:space="preserve">  - Opérations financières</t>
  </si>
  <si>
    <t xml:space="preserve">  - Equipements non départementaux (c/204)</t>
  </si>
  <si>
    <t xml:space="preserve">  - Equipements départementaux</t>
  </si>
  <si>
    <t>(6) Si le montant des ICNE de l'exercice est inférieur au montant de l'exercice N-1, le montant du compte 7622 sera négatif.</t>
  </si>
  <si>
    <t xml:space="preserve"> = Différence ICNE N - ICNE N-1</t>
  </si>
  <si>
    <t>Montant des ICNE de l'exercice N-1</t>
  </si>
  <si>
    <t>Montant des ICNE de l'exercice</t>
  </si>
  <si>
    <t>Détail du calcul des ICNE au compte 7622 (6)</t>
  </si>
  <si>
    <t>(5) Hors recettes imputées aux chapitres 015, 016 et 017.</t>
  </si>
  <si>
    <t>(4) Cf. définitions du chapitre des opérations d'ordre, RF 042 = DI 040, RF 043 = DF 043.</t>
  </si>
  <si>
    <t>(3) Crédits annulés = Crédits ouverts - Titres émis - Produits rattachés - Restes à réaliser au 31/12.</t>
  </si>
  <si>
    <t>(2) Recettes justifiées nont titrées.</t>
  </si>
  <si>
    <t>(1) Détailler les articles utilisés conformément au plan de comptes.</t>
  </si>
  <si>
    <t>TOTAL DES RECETTES DE FONCTIONNEMENT CUMULEES</t>
  </si>
  <si>
    <t>Pour information R002                                                                           Excédent de fonctionnement reporté de N-1</t>
  </si>
  <si>
    <t>TOTAL DES RECETTES DE FONCTIONNEMENT DE L'EXERCICE                                             (= Total des opérations réelles et d'ordre)</t>
  </si>
  <si>
    <t>TOTAL DES RECETTES D'ORDRE</t>
  </si>
  <si>
    <t>OPERATION ORDRE A L INTERIEUR DE LA S.FONCT (4)</t>
  </si>
  <si>
    <t>OPERATION D ORDRE DE TRANSFERTS ENTRE SECTIONS (4)</t>
  </si>
  <si>
    <t>= A + B + C + D</t>
  </si>
  <si>
    <t>TOTAL DES RECETTES REELLES</t>
  </si>
  <si>
    <t>REPRISES SUR PROVISIONS ET DEPRECIATIONS (D)(5)</t>
  </si>
  <si>
    <t>PRODUITS EXCEPTIONNELS (C)(5)</t>
  </si>
  <si>
    <t>PRODUITS FINANCIERS (B)</t>
  </si>
  <si>
    <t>Restes à réaliser au 31/12 (2)</t>
  </si>
  <si>
    <t>Produits rattachés</t>
  </si>
  <si>
    <t>Titres émis</t>
  </si>
  <si>
    <t>Crédits annulés (3)</t>
  </si>
  <si>
    <t>Recettes employées (ou restant à employer)</t>
  </si>
  <si>
    <t>Chap./Art.(1)</t>
  </si>
  <si>
    <t>GESTION DES SERVICES DEPARTEMENTAUX - PRODUITS FINANCIERS ET EXCEPTIONNELS - OPERATIONS D'ORDRE</t>
  </si>
  <si>
    <t>B2</t>
  </si>
  <si>
    <t>SECTION DE FONCTIONNEMENT - RECETTES - DETAIL PAR ARTICLE</t>
  </si>
  <si>
    <t>III</t>
  </si>
  <si>
    <t>III - VOTE</t>
  </si>
  <si>
    <t>(5) Destiné à retracer le prélèvement de la part non départementale de la taxe.</t>
  </si>
  <si>
    <t>Montant net</t>
  </si>
  <si>
    <t>Compensation</t>
  </si>
  <si>
    <t>Montant brut</t>
  </si>
  <si>
    <t>Détail du calcul de la taxe départementale de publicité foncière pour les départements dits « surfiscalisés » (compte 7321)(5)</t>
  </si>
  <si>
    <t>(4) Hors recettes imputées aux chapitres 015, 016 et 017.</t>
  </si>
  <si>
    <t>(3) Crédits annulés = Crédits ouverts – Titres émis – Produits rattachés – Restes à réaliser au 31/12.</t>
  </si>
  <si>
    <t>(2) Recettes justifiées non titrées.</t>
  </si>
  <si>
    <t>(A) = (70+73+731+74+75+013+015+016+017)</t>
  </si>
  <si>
    <t>TOTAL GESTION DES SERVICES</t>
  </si>
  <si>
    <t>REVENU DE SOLIDARITE ACTIVE</t>
  </si>
  <si>
    <t>017</t>
  </si>
  <si>
    <t>ALLOCATION PERSONNALISEE D'AUTONOMIE (A.P.A.)</t>
  </si>
  <si>
    <t>016</t>
  </si>
  <si>
    <t>015</t>
  </si>
  <si>
    <t>ATTENUATIONS DE CHARGES (4)</t>
  </si>
  <si>
    <t>AUTRES PRODUITS DE GESTION COURANTE (4)</t>
  </si>
  <si>
    <t>DOTATIONS, SUBVENTIONS ET PARTICIPATIONS (4)</t>
  </si>
  <si>
    <t>COUPES DE BOIS</t>
  </si>
  <si>
    <t>7022</t>
  </si>
  <si>
    <t>GESTION DES SERVICES DEPARTEMENTAUX</t>
  </si>
  <si>
    <t>(6) Si le montant des ICNE de l'exercice est inférieur au montant de l'exercice N-1, le montant du compte 66112 sera négatif.</t>
  </si>
  <si>
    <t xml:space="preserve">  = Différence ICNE N - ICNE N-1</t>
  </si>
  <si>
    <t>Pour informations : détail du calcul des ICNE au compte 66112 (6)</t>
  </si>
  <si>
    <t>(5) Hors dépenses imputées aux chapitres 015, 016 et 017.</t>
  </si>
  <si>
    <t>(4) Cf. définitions du chapitre des opérations d'ordre, DF 042 = RI 040, DF 043 = RF 043.</t>
  </si>
  <si>
    <t>(3) Crédits annulés = Crédits ouverts - Mandats émis - Charges rattachées - Restes à réaliser au 31/12.</t>
  </si>
  <si>
    <t>(2) Dépenses engagées non mandatées.</t>
  </si>
  <si>
    <t>TOTAL DES DEPENSES DE FONCTIONNEMENT CUMULEES</t>
  </si>
  <si>
    <t>Pour information D002                                                                               Déficit de fonctionnement reporté de N-1</t>
  </si>
  <si>
    <t>TOTAL DES DEPENSES DE FONCTIONNEMENT DE L'EXERCICE (= Total des opérations réelles et d'ordre)</t>
  </si>
  <si>
    <t>TOTAL DES DEPENSES D'ORDRE                                        (= prélèvement issu de la section de fonctionnement au profit de la section d'investissement)</t>
  </si>
  <si>
    <t>VIREMENT A LA SECTION D'INVESTISSEMENT</t>
  </si>
  <si>
    <t>023</t>
  </si>
  <si>
    <t>= A + B + C + D + E</t>
  </si>
  <si>
    <t>TOTAL DES DEPENSES REELLES</t>
  </si>
  <si>
    <t>DEPENSES IMPREVUES(E)</t>
  </si>
  <si>
    <t>022</t>
  </si>
  <si>
    <t>DOTATIONS AUX PROVISIONS ET AUX DEPRECIATIONS(D)(5)</t>
  </si>
  <si>
    <t>CHARGES EXCEPTIONNELLES DOTS ET PRIX</t>
  </si>
  <si>
    <t>6713</t>
  </si>
  <si>
    <t>CHARGES EXCEPTIONNELLES POUR INTERETS MORATOIRES ET PENALITES SUR MARCHES</t>
  </si>
  <si>
    <t>6711</t>
  </si>
  <si>
    <t>CHARGES EXCEPTIONNELLES(C)(5)</t>
  </si>
  <si>
    <t>6688</t>
  </si>
  <si>
    <t>CHARGES FINANCIERES(B)</t>
  </si>
  <si>
    <t>Crédits gérés hors AE</t>
  </si>
  <si>
    <t>Crédits gérés dans le cadre d'une AE</t>
  </si>
  <si>
    <t>Charges rattachées</t>
  </si>
  <si>
    <t>Mandats émis</t>
  </si>
  <si>
    <t>Pour information</t>
  </si>
  <si>
    <t>Crédits employés (ou restant à employer)</t>
  </si>
  <si>
    <t>GESTION DES SERVICES DEPARTEMENTAUX - CHARGES FINANCIERES ET EXCEPTIONNELLES - OPERATIONS D'ORDRE</t>
  </si>
  <si>
    <t>B1</t>
  </si>
  <si>
    <t>SECTION DE FONCTIONNEMENT - DEPENSES - DETAIL PAR ARTICLE</t>
  </si>
  <si>
    <t>(4) Hors dépenses imputées aux chapitres 015, 016 et 017.</t>
  </si>
  <si>
    <t>A = (011 + 012 + 014 + 015 + 016 + 017 + 65 + 6586)</t>
  </si>
  <si>
    <t>TOTAL DEPENSES DE GESTION DES SERVICES</t>
  </si>
  <si>
    <t>FRAIS DE FONCTIONNEMENT DES GROUPES D'ELUS</t>
  </si>
  <si>
    <t>6586</t>
  </si>
  <si>
    <t>FRAIS D'INHUMATION</t>
  </si>
  <si>
    <t>6525</t>
  </si>
  <si>
    <t>AUTRES CHARGES DE GESTION COURANTE (4)</t>
  </si>
  <si>
    <t>ATTENUATIONS DE PRODUITS</t>
  </si>
  <si>
    <t>VERSEMENT AU F.N.C. DU SUPPLEMENT FAMILIAL</t>
  </si>
  <si>
    <t>6456</t>
  </si>
  <si>
    <t>CHARGES DE PERSONNEL ET FRAIS ASSIMILES (2)(4)</t>
  </si>
  <si>
    <t>IMPOTS INDIRECTS</t>
  </si>
  <si>
    <t>6353</t>
  </si>
  <si>
    <t>6248</t>
  </si>
  <si>
    <t>ASSURANCE OBLIGATOIRE DOMMAGE-CONSTRUCTION</t>
  </si>
  <si>
    <t>6162</t>
  </si>
  <si>
    <t>CHARGES A CARACTERE GENERAL (4)</t>
  </si>
  <si>
    <t>Dépenses gérées hors AE</t>
  </si>
  <si>
    <t>Dépenses gérées dans le cadre d'une AE</t>
  </si>
  <si>
    <t>OPERATIONS REELLES - GESTION DES SERVICES DEPARTEMENTAUX</t>
  </si>
  <si>
    <t>(3) Hors recetes imputées aux chapitres 015, 016 et 017.</t>
  </si>
  <si>
    <t>(2) Crédits annulés = Crédits ouverts – Titres émis – Produits rattachées – Restes à réaliser au 31/12.</t>
  </si>
  <si>
    <t>(1) Recettes justifiées non titrées.</t>
  </si>
  <si>
    <t>Total des recettes de fonctionnement cumulées</t>
  </si>
  <si>
    <t>Pour information :                                                                              002 Excédent de fonctionnement reporté de N-1</t>
  </si>
  <si>
    <t>OPERATION ORDRE A L INTERIEUR DE LA S.FONCT</t>
  </si>
  <si>
    <t>REPRISES SUR PROVISIONS ET DEPRECIATIONS (3)</t>
  </si>
  <si>
    <t>PRODUITS EXCEPTIONNELS (3)</t>
  </si>
  <si>
    <t>ATTENUATIONS DE CHARGES (3)</t>
  </si>
  <si>
    <t>AUTRES PRODUITS DE GESTION COURANTE (3)</t>
  </si>
  <si>
    <t>DOTATIONS, SUBVENTIONS ET PARTICIPATIONS (3)</t>
  </si>
  <si>
    <t>RECETTES DE L'EXERCICE (Détail en III-B2)</t>
  </si>
  <si>
    <t>Restes à réaliser au 31/12 (1)</t>
  </si>
  <si>
    <t>Produits rattachées</t>
  </si>
  <si>
    <t>Crédits annulés (2)</t>
  </si>
  <si>
    <t>Chap.</t>
  </si>
  <si>
    <t>B</t>
  </si>
  <si>
    <t>SECTION DE FONCTIONNEMENT - VUE D'ENSEMBLE</t>
  </si>
  <si>
    <t>(3) Pour mémoire, crédits ouverts au budget mais ne faisant pas l’objet d’émission de mandats (opérations sans réalisations).</t>
  </si>
  <si>
    <t>(2) Crédits annulés = Crédits ouverts – Mandats émis – Charges rattachées – Restes à réaliser au 31/12.</t>
  </si>
  <si>
    <t>(1) Dépenses engagées non mandatées.</t>
  </si>
  <si>
    <t>Total des dépenses de fonctionnement cumulées</t>
  </si>
  <si>
    <t>Pour information :                                                                              002 Déficit de fonctionnement reporté de N-1</t>
  </si>
  <si>
    <t>DEPENSES IMPREVUES (4)</t>
  </si>
  <si>
    <t>DOTATIONS AUX PROVISIONS ET AUX DEPRECIATIONS (4)</t>
  </si>
  <si>
    <t>CHARGES EXCEPTIONNELLES (4)</t>
  </si>
  <si>
    <t>CHARGES DE PERSONNEL ET FRAIS ASSIMILES (4)</t>
  </si>
  <si>
    <t>DEPENSES DE L'EXERCICE (Détail en III-B1)</t>
  </si>
  <si>
    <t>Pour information dépenses gérées hors AE</t>
  </si>
  <si>
    <t>Pour information dépenses gérées dans le cadre d'une AE</t>
  </si>
  <si>
    <t>(3) Crédits annulés = Crédits ouverts – Réalisations.</t>
  </si>
  <si>
    <t>(2) Les dépenses sont égales aux recettes.</t>
  </si>
  <si>
    <t>RECETTES (2)</t>
  </si>
  <si>
    <t>DEPENSES (2)</t>
  </si>
  <si>
    <t>Réalisations Mandats/Titres émis</t>
  </si>
  <si>
    <t>A7</t>
  </si>
  <si>
    <t>SECTION D'INVESTISSEMENT - OPERATIONS PATRIMONIALES</t>
  </si>
  <si>
    <t>(2) DI 040 = RF 042 ; RI 040 = DF 042.</t>
  </si>
  <si>
    <t>A6</t>
  </si>
  <si>
    <t>OPERATIONS D'ORDRE DE TRANSFERT ENTRE SECTIONS</t>
  </si>
  <si>
    <t>SECTION D'INVESTISSEMENT</t>
  </si>
  <si>
    <t>(6) Présenter une ligne par opération pour compte de tiers.</t>
  </si>
  <si>
    <t>(5) Les recettes sont égales aux dépenses de chaque opération sous mandat. Pour les opérations gérées sur plusieurs années, l’opération peut être déséquilibrée au titre d’un exercice. Toutefois cette opération doit être équilibrée à sa clôture.</t>
  </si>
  <si>
    <t>(4) Ensemble des réalisations au 31/12.</t>
  </si>
  <si>
    <t>(3) Crédits annulés = Crédits ouverts – Réalisations – Restes à réaliser au 31/12. A la clôture de l’opération, les crédits ouverts non consommés sont automatiquement annulés. En cas de déficit, le solde s’obtient par l’inscription d’une recette à la rubrique « Financement par le département ».</t>
  </si>
  <si>
    <t>(2) Dépenses engagées non mandatées ou recettes justifiées non titrées.</t>
  </si>
  <si>
    <t>(1) Voir le détail des opérations pour compte de tiers en annexe en IV-B5.</t>
  </si>
  <si>
    <t>RN7 ORANGE</t>
  </si>
  <si>
    <t>458205</t>
  </si>
  <si>
    <t>DEVIAT° ORANGE- PREET. AM. FON</t>
  </si>
  <si>
    <t>4544203</t>
  </si>
  <si>
    <t>TOTAL RECETTES (5)(6)</t>
  </si>
  <si>
    <t>458105</t>
  </si>
  <si>
    <t>ALIM.EAU POTABLE-PLATEAU SAULT</t>
  </si>
  <si>
    <t>458104</t>
  </si>
  <si>
    <t>AMGT FONCIER COMMUNE PERTUIS</t>
  </si>
  <si>
    <t>4544104</t>
  </si>
  <si>
    <t>4544103</t>
  </si>
  <si>
    <t>T.G.V - OPERAT° AMGT FONCIER</t>
  </si>
  <si>
    <t>4544102</t>
  </si>
  <si>
    <t>TOTAL DEPENSES (5)(6)</t>
  </si>
  <si>
    <t>Cumul de réalisations (4)</t>
  </si>
  <si>
    <t>Eléments afférents à l'exercice</t>
  </si>
  <si>
    <t>RECAPITULATIF DES OPERATIONS POUR LE COMPTE DE TIERS (1)</t>
  </si>
  <si>
    <t>A5</t>
  </si>
  <si>
    <t>SECTION D'INVESTISSEMENT - OPERATIONS POUR LE COMPTE DE TIERS</t>
  </si>
  <si>
    <t>(3) Crédits annulés = Crédits ouverts – Réalisations – Restes à réaliser au 31/12.</t>
  </si>
  <si>
    <t>(1) Détailler les articles utilisés conformément au plan de comptes</t>
  </si>
  <si>
    <t>Produits de cessions d'immobilisations</t>
  </si>
  <si>
    <t xml:space="preserve">Participations et créances rattachées </t>
  </si>
  <si>
    <t>Compte de liaison : affectation (BA, régie)</t>
  </si>
  <si>
    <t>18</t>
  </si>
  <si>
    <t xml:space="preserve">Autres subventions d'invest. non transf. </t>
  </si>
  <si>
    <t>138</t>
  </si>
  <si>
    <t>Réalisations Titres émis</t>
  </si>
  <si>
    <t>A4.3</t>
  </si>
  <si>
    <t>SECTION D'INVESTISSEMENT - RECETTES FINANCIERES</t>
  </si>
  <si>
    <t>(3) Crédits annulés = Crédits ouverts - Réalisations - Restes à réaliser au 31/12.</t>
  </si>
  <si>
    <t>(2) Recettes justifiées non titrées</t>
  </si>
  <si>
    <t>018</t>
  </si>
  <si>
    <t>Réalisations Mandats émis</t>
  </si>
  <si>
    <t>RECETTES RSA</t>
  </si>
  <si>
    <t>STOCKS</t>
  </si>
  <si>
    <t>010</t>
  </si>
  <si>
    <t>RECETTES RMI</t>
  </si>
  <si>
    <t>A4.2</t>
  </si>
  <si>
    <t>SECTION D'INVESTISSEMENT - RECETTES RMI/RSA</t>
  </si>
  <si>
    <t>(5) Sauf 165, 166 et 16449.</t>
  </si>
  <si>
    <t>(4) Crédits annulés = Crédits ouverts – Réalisations – Restes à réaliser au 31/12.</t>
  </si>
  <si>
    <t>(3) Recettes justifiées non titrées.</t>
  </si>
  <si>
    <t>(2) Exceptionnellement, les comptes 20, 204, 21, 22 et 23 sont en recettes réelles en cas de réduction ou d’annulation de mandats donnant lieu à reversement.</t>
  </si>
  <si>
    <t>Immobilisations en cours (2)</t>
  </si>
  <si>
    <t>Immobilisations reçues en affectation (2)</t>
  </si>
  <si>
    <t>Immobilisations corporelles (2)</t>
  </si>
  <si>
    <t>Subventions d'équipement versées 2)</t>
  </si>
  <si>
    <t>Immobilisations incorporelles (2)</t>
  </si>
  <si>
    <t>Emprunts et dettes assimilées (5)</t>
  </si>
  <si>
    <t>SUBVENTIONS D'INV RATTACHEES AUX ACTIFS AMORTISSABLES AUTRES</t>
  </si>
  <si>
    <t>13178</t>
  </si>
  <si>
    <t>Subventions d'investissement (sauf 138)</t>
  </si>
  <si>
    <t>Crédits annulés (4)</t>
  </si>
  <si>
    <t>Restes à réaliser au 31/12 (3)</t>
  </si>
  <si>
    <t>Financement des équipements départementaux et non départementaux (hors RMI et RSA)</t>
  </si>
  <si>
    <t>RECETTES D'EQUIPEMENT - Détail des chapitres</t>
  </si>
  <si>
    <t>A4.1</t>
  </si>
  <si>
    <t>SECTION D'INVESTISSEMENT - RECETTES D'EQUIPEMENT</t>
  </si>
  <si>
    <t>DEPENSES TOTALES</t>
  </si>
  <si>
    <t>Dépenses financières</t>
  </si>
  <si>
    <t>A3</t>
  </si>
  <si>
    <t>SECTION D'INVESTISSEMENT - DEPENSES FINANCIERES</t>
  </si>
  <si>
    <t>(3) Dépenses engagées non mandatées.</t>
  </si>
  <si>
    <t>(2) Dépenses relatives au compte 204 sauf celles relatives au RMI et au RSA (voir état III-A1.2).</t>
  </si>
  <si>
    <t>20432</t>
  </si>
  <si>
    <t>20423</t>
  </si>
  <si>
    <t>20421</t>
  </si>
  <si>
    <t>204183</t>
  </si>
  <si>
    <t>204182</t>
  </si>
  <si>
    <t>2041782</t>
  </si>
  <si>
    <t>2041781</t>
  </si>
  <si>
    <t>204163</t>
  </si>
  <si>
    <t>204152</t>
  </si>
  <si>
    <t>204151</t>
  </si>
  <si>
    <t>204142</t>
  </si>
  <si>
    <t>204141</t>
  </si>
  <si>
    <t>204131</t>
  </si>
  <si>
    <t>204113</t>
  </si>
  <si>
    <t>Subventions  d'équipement  versées (2)</t>
  </si>
  <si>
    <t>SUBVENTIONS D'EQUIPEMENT A VERSER (hors RMI et RSA)</t>
  </si>
  <si>
    <t>EQUIPEMENTS NON DEPARTEMENTAUX</t>
  </si>
  <si>
    <t>A2</t>
  </si>
  <si>
    <t>EQUIPEMENTS NON DEPARTEMENTAUX - DEPENSES</t>
  </si>
  <si>
    <t>(7) Sauf 165, 166 et 16449.</t>
  </si>
  <si>
    <t>(6) Indiquer le signe algébrique.</t>
  </si>
  <si>
    <t>(5) Exceptionnellement, les comptes 20, 21, 22 et 23 sont en recettes réelles en cas de réduction ou d'annulation de mandats donnant lieu à reversement.</t>
  </si>
  <si>
    <t>(4) Réalisation antérieures + Réalisations de l'exercice.</t>
  </si>
  <si>
    <t>Recettes - Dépenses (6)</t>
  </si>
  <si>
    <t>En cumulé</t>
  </si>
  <si>
    <t>Pour l'exercice</t>
  </si>
  <si>
    <t>Solde du financement</t>
  </si>
  <si>
    <t>...</t>
  </si>
  <si>
    <t>Immobilisations incorporelles (sauf 204)</t>
  </si>
  <si>
    <t>Emprunts et dettes assimilées (4)</t>
  </si>
  <si>
    <t>Subvention d'investissement (sauf 138)</t>
  </si>
  <si>
    <t>RECETTES (B)(5)</t>
  </si>
  <si>
    <t>Cumul des réalisations (4)</t>
  </si>
  <si>
    <t>Réalisations  Titres émis</t>
  </si>
  <si>
    <t>Chap./ Art.(1)</t>
  </si>
  <si>
    <t>FINANCEMENT EXTERNE (pour information)(facultatif)</t>
  </si>
  <si>
    <t>DEPENSES (A)</t>
  </si>
  <si>
    <t>Réalisations  Mandats émis</t>
  </si>
  <si>
    <t xml:space="preserve">NON COMPRIS DANS UNE AUTORISATION DE PROGRAMME </t>
  </si>
  <si>
    <t xml:space="preserve">LIBELLE :... </t>
  </si>
  <si>
    <t xml:space="preserve">CHAPITRE DE PROGRAMME D'EQUIPEMENT N° :... </t>
  </si>
  <si>
    <t>A 1.5</t>
  </si>
  <si>
    <t>EQUIPEMENTS DEPARTEMENTAUX - DETAIL PAR PROGRAMME[...]</t>
  </si>
  <si>
    <t>SECTION D'INVESTSSEMENT</t>
  </si>
  <si>
    <t>Immobilisations reçues en affect.</t>
  </si>
  <si>
    <t>Immobilisations incorporelles (auf 204)</t>
  </si>
  <si>
    <t>Emprunts et dettes assimilées (7)</t>
  </si>
  <si>
    <t xml:space="preserve">AFFERENT A L'AUTORISATION DE PROGRAMME : </t>
  </si>
  <si>
    <t>A 1.4</t>
  </si>
  <si>
    <t>(2) Colonne à renseigner uniquement lorsque le programme d'équipement est afférent à une AP.</t>
  </si>
  <si>
    <t>(1) Le détail des programmes d'équipement afférents ou non à une AP sont présentés individuellement en détail en III-A1.4 et en III-A1.5.</t>
  </si>
  <si>
    <t>Réalisations gérés hors AP</t>
  </si>
  <si>
    <t>Réalisations gérés dans le cadre d'une AP</t>
  </si>
  <si>
    <t>Cumul de réalisations</t>
  </si>
  <si>
    <t>Restes à réaliser au 31/12</t>
  </si>
  <si>
    <t xml:space="preserve"> N° AP (2)</t>
  </si>
  <si>
    <t>Libellé du programme</t>
  </si>
  <si>
    <t>N° progr.</t>
  </si>
  <si>
    <t>Vue d'ensemble des chapitres de programmes d'équipement (1)</t>
  </si>
  <si>
    <t>A1.3</t>
  </si>
  <si>
    <t>VUE D'ENSEMBLE DES CHAPITRES DE PROGRAMMES D'EQUIPEMENT DEPARTEMENTAUX</t>
  </si>
  <si>
    <t>(1) Détailler les articles conformément au plan de comptes.</t>
  </si>
  <si>
    <t>Réalisations gérées hors AP</t>
  </si>
  <si>
    <t>Réalisations gérées dans le cadre d'une AP</t>
  </si>
  <si>
    <t>RSA DEPENSES</t>
  </si>
  <si>
    <t>RMI DEPENSES</t>
  </si>
  <si>
    <t>A1.2</t>
  </si>
  <si>
    <t>Equipements départementaux - RMI / RSA - Dépenses</t>
  </si>
  <si>
    <t>PLANTATIONS D'ARBRES ET D'ARBUSTES</t>
  </si>
  <si>
    <t>2121</t>
  </si>
  <si>
    <t>IMMOBILISATIONS INCORPORELLES (sauf 204)</t>
  </si>
  <si>
    <t>DEPENSES NON INDIVIDUALISEES EN PROGRAMMES D'EQUIPEMENT (hors RMI et RSA)</t>
  </si>
  <si>
    <t>A1.1</t>
  </si>
  <si>
    <t>Equipements départementaux - Dépenses non individualisées</t>
  </si>
  <si>
    <t>(3) Pour mémoire, crédits ouverts au budget mais ne faisant pas l'objet d’émission de titres (opérations sans réalisations).</t>
  </si>
  <si>
    <t>(2) Crédits annulés = Crédits ouverts – Réalisations – Restes à réaliser au 31/12.</t>
  </si>
  <si>
    <t>Total des recettes d'investissement cumulées</t>
  </si>
  <si>
    <t>Pour information : R001 Solde d'exécution positif reporté</t>
  </si>
  <si>
    <t>021 Virement de la section de fonctionnement (3)</t>
  </si>
  <si>
    <t>041 Opérations patrimoniales (détail en III-A7)</t>
  </si>
  <si>
    <t>040 Opérations d'ordre de transfert entre sections(détail en III-A6)</t>
  </si>
  <si>
    <t>Recettes financières (détail en III-A4.3)</t>
  </si>
  <si>
    <t>Opérations pour compte de tiers (détail en III-A5)</t>
  </si>
  <si>
    <t>- 018 Revenu de solidarité active (détail en III-A4.2)</t>
  </si>
  <si>
    <t>- 010 Revenu minimum d'insertion (détail en III-A4.2)</t>
  </si>
  <si>
    <t>Recettes des équipements départementaux et non départementaux (détail en III-A4.1)</t>
  </si>
  <si>
    <t>RECETTES D'INVESTISSEMENT - TOTAL</t>
  </si>
  <si>
    <t>Nature</t>
  </si>
  <si>
    <t>A</t>
  </si>
  <si>
    <t>SECTION D'INVESTISSEMENT - VUE D'ENSEMBLE</t>
  </si>
  <si>
    <t>Total des dépenses d'investissement cumulées</t>
  </si>
  <si>
    <t>Pour information : D001 Solde d'exécution négatif reporté</t>
  </si>
  <si>
    <t>040 Opérations ordre transfert entre sections(détail en III-A6)</t>
  </si>
  <si>
    <t>Dépenses financières (détail en III-A3)</t>
  </si>
  <si>
    <t>Dépenses des équipements non départementaux (détail en III-A2)</t>
  </si>
  <si>
    <t>- 018 Revenu de solidarité active (détail en III-A1.2)</t>
  </si>
  <si>
    <t>- 010 Revenu minimum d'insertion (détail en III-A1.2)</t>
  </si>
  <si>
    <t>- Individualisées en programmes d'équipement (liste des programmes en III-A1.3, détail en III-A1.4 et en III-A1.5)</t>
  </si>
  <si>
    <t>- Non individualisées en programmes d'équipement (détail en III-A1.1)</t>
  </si>
  <si>
    <t>Dépenses des équipements départementaux (total) (détail de III-A1.1 à III-A1.5)</t>
  </si>
  <si>
    <t>DEPENSES D'INVESTISSEMENT -TOTAL</t>
  </si>
  <si>
    <t>Pour information réalisations gérées hors AP</t>
  </si>
  <si>
    <t>Pour information réalisations gérées dans le cadre d'une AP</t>
  </si>
  <si>
    <t xml:space="preserve">III - VOTE </t>
  </si>
  <si>
    <t>(7) Hors recettes imputées aux chapitres 015, 016 et 017.</t>
  </si>
  <si>
    <t>(6) Hors recettes imputées aux chapitres 010 et 018.</t>
  </si>
  <si>
    <t>(5) A utiliser uniquement dans le cas où le département effectuerait des dépenses sur des biens affectés.</t>
  </si>
  <si>
    <t xml:space="preserve">(4) A utiliser uniquement dans le cas où le département effectuerait une dotation initiale au profit d'un service public doté de la seule autonomie financière. </t>
  </si>
  <si>
    <t>(3) Seul le total des opérations pour compte de tiers figure sur cet état (voir le détail en III-A5).</t>
  </si>
  <si>
    <t>(2) Voir la liste des opérations d'ordre de l'instruction budgétaire et comptable M52.</t>
  </si>
  <si>
    <t>(1) Y compris les opérations relatives au rattachement et les opérations d'ordre semi-budgétaire</t>
  </si>
  <si>
    <t>Pour information R002 Résultat positif reporté</t>
  </si>
  <si>
    <t>Recettes de fonctionnement - Total</t>
  </si>
  <si>
    <t>TRANSFERTS DE CHARGES</t>
  </si>
  <si>
    <t>79</t>
  </si>
  <si>
    <t>REPRISES SUR AMORTISSEMENTS ET PROVISIONS (7)</t>
  </si>
  <si>
    <t>PRODUITS EXCEPTIONNELS (7)</t>
  </si>
  <si>
    <t>AUTRES PRODUITS DE GESTION COURANTE (7)</t>
  </si>
  <si>
    <t>DOTATIONS, SUBVENTIONS ET PARTICIPATIONS (7)</t>
  </si>
  <si>
    <t xml:space="preserve">IMPOTS ET TAXES (sauf 731) </t>
  </si>
  <si>
    <t>PRODUCTION IMMOBILISEE</t>
  </si>
  <si>
    <t>72</t>
  </si>
  <si>
    <t>PRODUCTION STOCKEE (OU DESTOCKAGE)(ou déstockage)</t>
  </si>
  <si>
    <t>71</t>
  </si>
  <si>
    <t>RABAIS, REMISES, RISTOURNES SUR ACHATS</t>
  </si>
  <si>
    <t>60</t>
  </si>
  <si>
    <t>ATTENUATIONS DE CHARGES (7)</t>
  </si>
  <si>
    <t>TOTAL Réalisé</t>
  </si>
  <si>
    <t>Opérations d'ordre(2)</t>
  </si>
  <si>
    <t>Opérations réelles(1)</t>
  </si>
  <si>
    <t>Pour information R001 Solde d'exécution positif reporté</t>
  </si>
  <si>
    <t>1068 Excédent de fonctionnement capitalisé N-1</t>
  </si>
  <si>
    <t>Recettes d' investissement - Total</t>
  </si>
  <si>
    <t>CHARGES A REPARTIR SUR PLUSIEURS EXERCICES</t>
  </si>
  <si>
    <t>481</t>
  </si>
  <si>
    <t>OPERATIONS POUR COMPTE DE TIERS (3)</t>
  </si>
  <si>
    <t>AMORTISSEMENTS DES IMMOBILISATIONS</t>
  </si>
  <si>
    <t>28</t>
  </si>
  <si>
    <t>STOCKS ET EN-COURS</t>
  </si>
  <si>
    <t>3...</t>
  </si>
  <si>
    <t>AUTRES IMMOBILISATIONS FINANCIERES (6)</t>
  </si>
  <si>
    <t>IMMOBILISATIONS EN COURS (6)</t>
  </si>
  <si>
    <t>IMMOBILISATIONS RECUES EN AFFECTATION (6)(5)</t>
  </si>
  <si>
    <t>IMMOBILISATIONS CORPORELLES (6)</t>
  </si>
  <si>
    <t>SUBV EQUIPEMENTS VERSEES (6)</t>
  </si>
  <si>
    <t>IMMOBILISATIONS INCORPORELLES (sauf 204) (6)</t>
  </si>
  <si>
    <t>COMPTE DE LIAISON : AFFECTATIONS ET SUBVENTIONS D'EQUIPEMENT (4)</t>
  </si>
  <si>
    <t>EMPRUNTS ET DETTES ASSIMILEES(sauf 1688 non budgétaire)</t>
  </si>
  <si>
    <t>SUBVENTIONS D'INVESTISSEMENT RECUES (6)</t>
  </si>
  <si>
    <t>DOTATIONS, FONDS DIVERS ET RESERVES (sauf 1068)</t>
  </si>
  <si>
    <t>TITRES EMIS (y compris les restes à réaliser sur N-1)</t>
  </si>
  <si>
    <t>BALANCE GENERALE - RECETTES</t>
  </si>
  <si>
    <t>II</t>
  </si>
  <si>
    <t>II - PRESENTATION GENERALE</t>
  </si>
  <si>
    <t>(8) Hors dépenses imputées aux chapitres 015, 016 et 017.</t>
  </si>
  <si>
    <t>(7) Hors dépenses imputées aux chapitres 010 et 018.</t>
  </si>
  <si>
    <t>(6) A utiliser uniquement dans le cas où le département effectuerait des dépenses sur des biens affectés.</t>
  </si>
  <si>
    <t>(5) A utiliser uniquement dans le cas où le département effectuerait une dotation initiale au profit d’un service public doté de la seule autonomie financière.</t>
  </si>
  <si>
    <t>(4) Seul le total des opérations pour compte de tiers figure sur cet état (voir le détail en III-A5).</t>
  </si>
  <si>
    <t>(3) Hors chapitres programmes.</t>
  </si>
  <si>
    <t>(2) Voir la liste des opérations d’ordre de l’instruction budgétaire et comptable M. 52.</t>
  </si>
  <si>
    <t>(1) Y compris les opérations relatives au rattachement et les opérations d’ordre semi-budgétaire.</t>
  </si>
  <si>
    <t>Pour information D 002 Résultat négatif reporté</t>
  </si>
  <si>
    <t>+</t>
  </si>
  <si>
    <t>Dépenses de fonctionnement - Total</t>
  </si>
  <si>
    <t>DEPENSES IMPREVUES</t>
  </si>
  <si>
    <t>DOTATIONS AUX PROVISIONS ET AUX DEPRECIATIONS (8)</t>
  </si>
  <si>
    <t>CHARGES EXCEPTIONNELLES (8)</t>
  </si>
  <si>
    <t>AUTRES CHARGES DE GESTION COURANTE (8)</t>
  </si>
  <si>
    <t>ACHATS ET VARIATION DES STOCKS</t>
  </si>
  <si>
    <t>CHARGES DE PERSONNEL ET FRAIS ASSIMILES (8)</t>
  </si>
  <si>
    <t>CHARGES A CARACTERE GENERAL (8)</t>
  </si>
  <si>
    <t>Pour information D 001 Solde d'exécution négatif reporté</t>
  </si>
  <si>
    <t>Dépenses d' investissement - Total</t>
  </si>
  <si>
    <t>TOTAL DES OPERATIONS POUR COMPTE DE TIERS (4)</t>
  </si>
  <si>
    <t>AUTRES IMMOBILISATIONS FINANCIERES (7)</t>
  </si>
  <si>
    <t>IMMOBILISATIONS EN COURS (3)(7)</t>
  </si>
  <si>
    <t>IMMOBILISATIONS RECUES EN AFFECTATION (3)(7)(6)</t>
  </si>
  <si>
    <t>IMMOBILISATIONS CORPORELLES (3)(7)</t>
  </si>
  <si>
    <t>SUBV EQUIPEMENTS VERSEES (3)(7)</t>
  </si>
  <si>
    <t>IMMOBILISATIONS INCORPORELLES (sauf 204)(3)(7)</t>
  </si>
  <si>
    <t>TOTAL DES PROGRAMMES D'EQUIPEMENT</t>
  </si>
  <si>
    <t>COMPTE DE LIAISON : AFFECTATIONS ET SUBVENTIONS D'EQUIPEMENT (5)</t>
  </si>
  <si>
    <t>EMPRUNTS ET DETTES ASSIMILEES (sauf 1688 non budgétaire)</t>
  </si>
  <si>
    <t>SUBVENTIONS D'INVESTISSEMENT RECUES (7)</t>
  </si>
  <si>
    <t>MANDATS EMIS (y compris sur les restes à réaliser N-1)</t>
  </si>
  <si>
    <t>BALANCE GENERALE - DEPENSES</t>
  </si>
  <si>
    <t>(2) Hors dépenses et recettes imputées aux chapitres 015, 016 et 017.</t>
  </si>
  <si>
    <t>(1) Mettre le signe (-) en cas de déficit ou (+) en cas d’excédent.</t>
  </si>
  <si>
    <t>SOLDE D'EXECUTION (recettes-dépenses) (1)</t>
  </si>
  <si>
    <t>TOTAL DES RECETTES DE LA SECTION DE FONCTIONNEMENT</t>
  </si>
  <si>
    <t>TOTAL DES DEPENSES DE LA SECTION DE FONCTIONNEMENT</t>
  </si>
  <si>
    <t>002 Résultat de fonctionnement reporté</t>
  </si>
  <si>
    <t>RESULTAT REPORTE DE N-1</t>
  </si>
  <si>
    <t>TOTAL DES DEPENSES D'ORDRE</t>
  </si>
  <si>
    <t>043 OPERATIONS ORDRE INTERIEUR DE LA SECTION</t>
  </si>
  <si>
    <t>042 OPERATIONS ORDRE TRANSFERT ENTRE SECTIONS</t>
  </si>
  <si>
    <t>OPERATIONS D'ORDRE (2)</t>
  </si>
  <si>
    <t>TOTAL RECETTES REELLES ET MIXTES</t>
  </si>
  <si>
    <t>TOTAL DEPENSES REELLES ET MIXTES</t>
  </si>
  <si>
    <t>022 DEPENSES IMPREVUES</t>
  </si>
  <si>
    <t>78 REPRISE SUR PROVISIONS (2)</t>
  </si>
  <si>
    <t>68 DOTATIONS AUX PROVISIONS (2)</t>
  </si>
  <si>
    <t>77 PRODUITS EXCEPTIONNELS (2)</t>
  </si>
  <si>
    <t>67 CHARGES EXCEPTIONNELLES (2)</t>
  </si>
  <si>
    <t>76 PRODUITS FINANCIERS</t>
  </si>
  <si>
    <t>66 CHARGES FINANCIERES</t>
  </si>
  <si>
    <t>Total recettes de gestion des services</t>
  </si>
  <si>
    <t>Total dépenses de gestion de services</t>
  </si>
  <si>
    <t>017 REVENU DE SOLIDARITE ACTIVE</t>
  </si>
  <si>
    <t>016 ALLOCATION PERSONNALISEE D'AUTONOMIE</t>
  </si>
  <si>
    <t>015 REVENU MINIMUM D'INSERTION</t>
  </si>
  <si>
    <t>013 ATTENUATIONS DE CHARGES (2)</t>
  </si>
  <si>
    <t>014 ATTENUATIONS DE PRODUITS</t>
  </si>
  <si>
    <t>6586 FRAIS FONCTIONNEMENT DES GROUPES D'ELUS</t>
  </si>
  <si>
    <t>75 AUTRES PRODUITS DE GESTION COURANTE(2)</t>
  </si>
  <si>
    <t>65 AUTRES CHARGES DE GESTION COURANTE (sauf 6586) (2)</t>
  </si>
  <si>
    <t>74 DOTATIONS, SUBVENTIONS ET PARTICIPATIONS (2)</t>
  </si>
  <si>
    <t>731 IMPOSITIONS DIRECTES</t>
  </si>
  <si>
    <t>73 IMPOTS ET TAXES (sauf 731)</t>
  </si>
  <si>
    <t>012 CHARGES DE PERSONNEL ET FRAIS ASSIMILES (2)</t>
  </si>
  <si>
    <t>70 PRODUITS, SERVICES, DOMAINE ET VENTES DIV.</t>
  </si>
  <si>
    <t>011 CHARGES A CARACTERE GENERAL (2)</t>
  </si>
  <si>
    <t>OPERATIONS REELLES ET MIXTES</t>
  </si>
  <si>
    <t>(y compris les restes à réaliser et rattachements N-1)</t>
  </si>
  <si>
    <t>SECTION DE FONCTIONNEMENT - REALISATIONS</t>
  </si>
  <si>
    <t>EQUILIBRE FINANCIER - FONCTIONNEMENT</t>
  </si>
  <si>
    <t>II - PRESENTATION GENERALE DU BUDGET</t>
  </si>
  <si>
    <t>(9) Hors dépenses et recettes imputées aux chapitres 010 et 018.</t>
  </si>
  <si>
    <t>(8) Mettre le signe (-) en cas de déficit ou (+) en cas d’excédent.</t>
  </si>
  <si>
    <t>(7) En recettes, sauf 1068.</t>
  </si>
  <si>
    <t>(6) En recettes, détail du 138.</t>
  </si>
  <si>
    <t>(3) A servir uniquement lorsque le département effectue une dotation initiale en espèces au profit d’un service public non personnalisé qu’il crée.</t>
  </si>
  <si>
    <t>(2) En dépenses, le chapitre 22 retrace les travaux d’investissement réalisés sur les biens reçus en affectation. En recette, il retrace, le cas échéant, l’annulation de tels travaux effectués sur un exercice antérieur.</t>
  </si>
  <si>
    <t>(1) DF 023 = RI 021 ; DI 040 = RF 042 ; RI 040 = DF 042 ; DI 041 = RI 041.</t>
  </si>
  <si>
    <t>SOLDE D'EXECUTION (recettes - dépenses) (8)</t>
  </si>
  <si>
    <t>TOTAL DE LA SECTION</t>
  </si>
  <si>
    <t>TOTAL CUMULE DE LA SECTION D'INVESTISSEMENT</t>
  </si>
  <si>
    <t>1068 Excédents de fonctionnement capitalisés</t>
  </si>
  <si>
    <t>001 Solde d'exécution de la section d'investissement N-1 reporté</t>
  </si>
  <si>
    <t>RESULTATS ANTERIEURS</t>
  </si>
  <si>
    <t>TOTAL DES OPERATIONS D'INVESTISSEMENT DE L'EXERCICE</t>
  </si>
  <si>
    <t>Total des réalisations d'ordre en investissement</t>
  </si>
  <si>
    <t>OPERATIONS PATRIMONIALES (1)</t>
  </si>
  <si>
    <t>OPERATION D ORDRE DE TRANSFERTS ENTRE SECTIONS (1)</t>
  </si>
  <si>
    <t>Total des réalisations réelles en investissement</t>
  </si>
  <si>
    <t>Total des opé.pour compte de tiers(4)</t>
  </si>
  <si>
    <t>45...1</t>
  </si>
  <si>
    <t>Total des réalisations financières</t>
  </si>
  <si>
    <t>AUTRES IMMOBILISATIONS FINANCIERES (9)</t>
  </si>
  <si>
    <t>COMPTE DE LIAISON : AFFECTATIONS (3)</t>
  </si>
  <si>
    <t>SUBVENTIONS  D'INVESTISSEMENT (6) (9)</t>
  </si>
  <si>
    <t>DOTATIONS, FONDS DIVERS ET RESERVES (7)</t>
  </si>
  <si>
    <t>Total des réalisations d'équipement</t>
  </si>
  <si>
    <t>IMMOBILISATIONS EN COURS(y compris programmes) (9)</t>
  </si>
  <si>
    <t>IMMOBILISATIONS RECUES EN AFFECTATION(y compris programmes) (2)(9)</t>
  </si>
  <si>
    <t>IMMOBILISATIONS CORPORELLES(y compris programmes) (9)</t>
  </si>
  <si>
    <t>IMMOBILISATIONS INCORPORELLES (sauf 204)(y compris programmes) (9)</t>
  </si>
  <si>
    <t>EMPRUNTS ET DETTES ASSIMILEES (5)</t>
  </si>
  <si>
    <t>SUBVENTIONS D'INVESTISSEMENT RECUES(sauf 138)</t>
  </si>
  <si>
    <t>Titres</t>
  </si>
  <si>
    <t>Mandats</t>
  </si>
  <si>
    <t>(y compris les restes à réaliser N-1)</t>
  </si>
  <si>
    <t>SECTION D'INVESTISSEMENT - REALISATIONS</t>
  </si>
  <si>
    <t>EQUILIBRE FINANCIER - INVESTISSEMENT</t>
  </si>
  <si>
    <t>(1) Total des réalisations = Total de la section de fonctionnement + Total de la section d'investissement. Les reports N-1 ne sont pas comptabilisés car ils sont réalisés d'office.</t>
  </si>
  <si>
    <t>TOTAL REALISATIONS DE L'EXERCICE(1)</t>
  </si>
  <si>
    <t>ORDRE</t>
  </si>
  <si>
    <t>REELLES ET MIXTES</t>
  </si>
  <si>
    <t>TOTAL DES TITRES EMIS</t>
  </si>
  <si>
    <t>TOTAL DES MANDATS EMIS</t>
  </si>
  <si>
    <t>TOTAL DES OPERATIONS REELLES ET D'ORDRE</t>
  </si>
  <si>
    <t>Les restes à réaliser de la section d'investissement correspondent en dépenses, aux dépenses engagées non mandatées au 31/12 de l'exercice précédent telles qu'elles ressortent de la comptabilité des engagements et aux recettes certaines n'ayant pas donné lieu à l'émission d'un titre au 31/12 de l'exercice précédent (R.3312-8 du CGCT).</t>
  </si>
  <si>
    <t>(1) Les restes à réaliser de la section de fonctionnement correspondent en dépenses, aux dépenses engagées non mandatées et non rattachées telles qu'elles ressortent de la comptabilité des engagements et en recettes, aux recettes certaines n'ayant pas donné lieu à l'émission d'un titre et non rattachées (R.3312.9 du CGCT).</t>
  </si>
  <si>
    <t>TOTAL CUMULE</t>
  </si>
  <si>
    <t>Section d'investissement</t>
  </si>
  <si>
    <t>Section de fonctionnement</t>
  </si>
  <si>
    <t>RESULTAT CUMULE</t>
  </si>
  <si>
    <t>TOTAL des restes à réaliser à reporter en N+1</t>
  </si>
  <si>
    <t>RESTES A REALISER A REPORTER EN N+1 (1)</t>
  </si>
  <si>
    <t>TOTAL EXERCICE (réalisations + reports N-1)</t>
  </si>
  <si>
    <t>=</t>
  </si>
  <si>
    <t>Report en section d'investissement(001)</t>
  </si>
  <si>
    <t>Report en section de fonctionnement(002)</t>
  </si>
  <si>
    <t>REPORTS DE L'EXERCICE N-1</t>
  </si>
  <si>
    <t>REALISATIONS DE L'EXERCICE (mandats et titres)</t>
  </si>
  <si>
    <t>EXECUTION DU BUDGET</t>
  </si>
  <si>
    <t>VUE D'ENSEMBLE</t>
  </si>
  <si>
    <t>(4) Hors dépenses imputées aux comptes 015, 016 et 017.</t>
  </si>
  <si>
    <t>(3) Hors dépenses imputées aux comptes 010 et 018.</t>
  </si>
  <si>
    <t>(2) Suivant le niveau de vote retenu par l’assemblée délibérante.</t>
  </si>
  <si>
    <t>(1) Il s’agit des restes à réaliser établis conformément à la comptabilité d’engagement annuelle. Ces restes à réaliser seront repris au BP ou au BS N+1.</t>
  </si>
  <si>
    <t>PRODUITS EXCEPTIONNELS(4)</t>
  </si>
  <si>
    <t>ATTENUATIONS DE CHARGES(4)</t>
  </si>
  <si>
    <t>AUTRES PRODUITS DE GESTION COURANTE(4)</t>
  </si>
  <si>
    <t>DOTATIONS, SUBVENTIONS ET PARTICIPATIONS(4)</t>
  </si>
  <si>
    <t>(IV)</t>
  </si>
  <si>
    <t>SECTION DE FONCTIONNEMENT - TOTAL</t>
  </si>
  <si>
    <t>Opérations pour compte de tiers n°</t>
  </si>
  <si>
    <t>AUTRES IMMOBILISATIONS FINANCIERES(3)</t>
  </si>
  <si>
    <t>IMMOBILISATIONS EN COURS(3)</t>
  </si>
  <si>
    <t>IMMOBILISATIONS RECUES EN AFFECTATION(3)</t>
  </si>
  <si>
    <t>IMMOBILISATIONS CORPORELLES(3)</t>
  </si>
  <si>
    <t>SUBV EQUIPEMENTS VERSEES(3)</t>
  </si>
  <si>
    <t>IMMOBILISATIONS INCORPORELLES(3)</t>
  </si>
  <si>
    <t>COMPTE DE LIAISON : AFFECTATIONS</t>
  </si>
  <si>
    <t>SUBVENTIONS D'INVESTISSEMENT RECUES(3)</t>
  </si>
  <si>
    <t>PRODUITS DES CESSIONS D'IMMOBILISATION</t>
  </si>
  <si>
    <t>(III)</t>
  </si>
  <si>
    <t>SECTION D'INVESTISSEMENT - TOTAL</t>
  </si>
  <si>
    <t>Titres restant à émettre</t>
  </si>
  <si>
    <t>Chap./ Art.(2)</t>
  </si>
  <si>
    <t>DETAIL DES RESTES A REALISER N EN RECETTES (1)</t>
  </si>
  <si>
    <t>C3</t>
  </si>
  <si>
    <t>EXECUTION DU BUDGET DE L'EXERCICE - RAR RECETTES</t>
  </si>
  <si>
    <t>I</t>
  </si>
  <si>
    <t>I - INFORMATIONS GENERALES</t>
  </si>
  <si>
    <t>CHARGES EXCEPTIONNELLES(4)</t>
  </si>
  <si>
    <t>AUTRES CHARGES DE GESTION COURANTE(4)</t>
  </si>
  <si>
    <t>CHARGES DE PERSONNEL ET FRAIS ASSIMILES(4)</t>
  </si>
  <si>
    <t>CHARGES A CARACTERE GENERAL(4)</t>
  </si>
  <si>
    <t>(II)</t>
  </si>
  <si>
    <t>(I)</t>
  </si>
  <si>
    <t>Dépenses engagées non mandatées</t>
  </si>
  <si>
    <t>DETAIL DES RESTES A REALISER N EN DEPENSES (1)</t>
  </si>
  <si>
    <t>C2</t>
  </si>
  <si>
    <t>EXECUTION DU BUDGET DE L'EXERCICE - RAR DEPENSES</t>
  </si>
  <si>
    <t>(6) Si le montant est positif, il s'agit d'un excédent, si le montant est négatif, il s'agit d'un déficit.</t>
  </si>
  <si>
    <t>A3+B3</t>
  </si>
  <si>
    <t>Fonctionnement</t>
  </si>
  <si>
    <t>A2+B2</t>
  </si>
  <si>
    <t>Investissement</t>
  </si>
  <si>
    <t>A1+B1</t>
  </si>
  <si>
    <t>RESULTAT CUMULE = (A)+(B)(6)</t>
  </si>
  <si>
    <t>(5) Indiquer le signe - si dépenses&gt;recettes, et + si recettes&gt;dépenses.</t>
  </si>
  <si>
    <t>(4) A reporter au budget primitif ou au budget supplémentaire N+1.</t>
  </si>
  <si>
    <t>B3</t>
  </si>
  <si>
    <t>III+IV</t>
  </si>
  <si>
    <t>I+II</t>
  </si>
  <si>
    <t>TOTAL des RAR</t>
  </si>
  <si>
    <t>Solde (B) (5)</t>
  </si>
  <si>
    <t>Recettes</t>
  </si>
  <si>
    <t>Dépenses</t>
  </si>
  <si>
    <t>RESTES A REALISER N (4)</t>
  </si>
  <si>
    <t>(3) Résultat de fonctionnement N-1 reporté sur la ligne budgétaire 002 du budget (diminué de l'affectation au 1068 en N). Indiquer le signe - si déficitaire, et + si excédentaire.</t>
  </si>
  <si>
    <t>(2) Solde d'exécution de N-1 reporté sur la ligne budgétaire 001 du budget. Indiquer le signe - si dépenses&gt;recettes, et + si recettes&gt;dépenses.</t>
  </si>
  <si>
    <t>(1) Indiquer le signe - si dépenses&gt;recettes, et + si recettes&gt;dépenses.</t>
  </si>
  <si>
    <t xml:space="preserve"> (3)</t>
  </si>
  <si>
    <t>Dont 1068</t>
  </si>
  <si>
    <t xml:space="preserve"> (2)</t>
  </si>
  <si>
    <t>TOTAL DU BUDGET</t>
  </si>
  <si>
    <t>Résultat ou solde (A)(1)</t>
  </si>
  <si>
    <t>Reprise résultats exercice antérieur(1)</t>
  </si>
  <si>
    <t>RESULTAT DE L'EXERCICE N</t>
  </si>
  <si>
    <t>RESULTATS DE L'EXERCICE</t>
  </si>
  <si>
    <t>C1</t>
  </si>
  <si>
    <t>EXECUTION DU BUDGET DE L'EXERCICE - RESULTATS</t>
  </si>
  <si>
    <r>
      <t>(3)</t>
    </r>
    <r>
      <rPr>
        <sz val="7"/>
        <rFont val="Times New Roman"/>
        <family val="1"/>
      </rPr>
      <t xml:space="preserve">     </t>
    </r>
    <r>
      <rPr>
        <sz val="6"/>
        <rFont val="Arial"/>
        <family val="2"/>
      </rPr>
      <t>Indiquer «   avec  » ou « sans  » vote formel.</t>
    </r>
  </si>
  <si>
    <r>
      <t>(2)</t>
    </r>
    <r>
      <rPr>
        <sz val="7"/>
        <rFont val="Times New Roman"/>
        <family val="1"/>
      </rPr>
      <t xml:space="preserve">    </t>
    </r>
    <r>
      <rPr>
        <sz val="6"/>
        <rFont val="Arial"/>
        <family val="2"/>
      </rPr>
      <t>Indiquer « avec » ou « sans » les programmes d’équipement.</t>
    </r>
  </si>
  <si>
    <r>
      <t>(1)</t>
    </r>
    <r>
      <rPr>
        <sz val="7"/>
        <rFont val="Times New Roman"/>
        <family val="1"/>
      </rPr>
      <t xml:space="preserve">     </t>
    </r>
    <r>
      <rPr>
        <sz val="6"/>
        <rFont val="Arial"/>
        <family val="2"/>
      </rPr>
      <t>A compléter par « du chapitre » ou « de l’article  ».</t>
    </r>
  </si>
  <si>
    <t>II – En l’absence de mention au paragraphe I ci-dessus, le budget est réputé voté par chapitre, sans vote formel sur chacun des chapitres, en investissement et en fonctionnement, et, en section d’investissement, sans chapitre de programme.</t>
  </si>
  <si>
    <t>La liste des articles spécialisés sur lesquels l'ordonnateur ne peut procéder à des virements d'article à article est la suivante :</t>
  </si>
  <si>
    <t>- (3) vote formel sur chacun des chapitres.</t>
  </si>
  <si>
    <t>- au niveau (1) pour la section de fonctionnement</t>
  </si>
  <si>
    <t>- (2) les programmes d’équipement listés en III-A1.3</t>
  </si>
  <si>
    <t>- au niveau (1) pour la section d’investissement</t>
  </si>
  <si>
    <t>I – L'Assemblée délibérante a voté le budget :</t>
  </si>
  <si>
    <t>POUR MEMOIRE</t>
  </si>
  <si>
    <t>POUR MEMOIRE : MODALITES DE VOTE DU BUDGET</t>
  </si>
  <si>
    <t>I – INFORMATIONS GENERALES</t>
  </si>
  <si>
    <t>Dans l'ensemble des tableaux, les cases grisées ne doivent pas être remplies</t>
  </si>
  <si>
    <r>
      <t>(5)</t>
    </r>
    <r>
      <rPr>
        <sz val="8"/>
        <rFont val="Times New Roman"/>
        <family val="1"/>
      </rPr>
      <t xml:space="preserve"> </t>
    </r>
    <r>
      <rPr>
        <sz val="8"/>
        <rFont val="Arial"/>
        <family val="2"/>
      </rPr>
      <t>Cf. 6° de l’article R. 3313-2 du CGCT.</t>
    </r>
  </si>
  <si>
    <t>(4) Pour les syndicats mixtes, seules ces données sont à renseigner.</t>
  </si>
  <si>
    <t>(3) Les ratios s’appuyant sur l’encours de la dette se calculent à partir du montant de la dette au 01/01/N</t>
  </si>
  <si>
    <t>Encours de la dette/recettes réelles de fonctionnement (3) (4)</t>
  </si>
  <si>
    <t>11</t>
  </si>
  <si>
    <t>Dépenses d’équipement brut/recettes réelles de fonctionnement (4)</t>
  </si>
  <si>
    <t>Dépenses réelles de fonctionnement et remboursement annuel de la dette en capital /recettes réelles de fonctionnement (4)</t>
  </si>
  <si>
    <t>9</t>
  </si>
  <si>
    <t>Coefficient de mobilisation du potentiel fiscal (5)</t>
  </si>
  <si>
    <t>8</t>
  </si>
  <si>
    <t>Dépenses de personnel/dépenses réelles de fonctionnement (4)</t>
  </si>
  <si>
    <t>7</t>
  </si>
  <si>
    <t>DGF/population</t>
  </si>
  <si>
    <t>6</t>
  </si>
  <si>
    <t>Encours de dette/population (3)</t>
  </si>
  <si>
    <t>5</t>
  </si>
  <si>
    <t>Dépenses d’équipement brut/population</t>
  </si>
  <si>
    <t>4</t>
  </si>
  <si>
    <t>Recettes réelles de fonctionnement/population</t>
  </si>
  <si>
    <t>3</t>
  </si>
  <si>
    <t>Produit des impositions directes/population</t>
  </si>
  <si>
    <t>2</t>
  </si>
  <si>
    <t>Dépenses réelles de fonctionnement/population</t>
  </si>
  <si>
    <t>1</t>
  </si>
  <si>
    <t>Moyennes nationales de la strate</t>
  </si>
  <si>
    <t>Valeurs</t>
  </si>
  <si>
    <t xml:space="preserve">Informations financières - ratios </t>
  </si>
  <si>
    <t>(2) Il s'agit du potentiel financier définis à l'article L 3334-6-1 pour les départements urbains et R.3334-3-1 du CGCT pour les départements non urbains. Le potentiel financier moyen par catégorie figure sur la fiche de répartition ed la DGF de l'exercice N-1 établie sur la base des informations N-2.</t>
  </si>
  <si>
    <t>(1) Il s'agit du potentiel fiscal et financier définis à l'article L 3334-6 du code général des collectivités territoriales qui figurent sur la fiche de répartition de la DGF de l'exercice N-1 établie sur la base des informations N-2 (transmise par les services préfectoraux)</t>
  </si>
  <si>
    <t>Financier</t>
  </si>
  <si>
    <t>Fiscal</t>
  </si>
  <si>
    <t>Moyennes nationales du potentiel financier par catégorie (2)</t>
  </si>
  <si>
    <t>Valeurs par habitant pour le département (population DGF)</t>
  </si>
  <si>
    <t>Potentiel fiscal et financier (1)</t>
  </si>
  <si>
    <t>Informations fiscales (N-2)</t>
  </si>
  <si>
    <t>appartient le département</t>
  </si>
  <si>
    <t xml:space="preserve">Nombre d’organismes de coopération auxquels </t>
  </si>
  <si>
    <t>Longueur de la voirie départementale (en km)</t>
  </si>
  <si>
    <t>Nombre de m2 de surface utile de bâtiments (4)</t>
  </si>
  <si>
    <t>Population totale</t>
  </si>
  <si>
    <t>Informations statistiques</t>
  </si>
  <si>
    <t>INFORMATIONS STATISTIQUES, FISCALES ET FINANCIERES</t>
  </si>
  <si>
    <t>I  - INFORMATIONS GENERALES</t>
  </si>
  <si>
    <t>Préciser, pour chaque annexe, si l’état est sans objet le cas échéant.</t>
  </si>
  <si>
    <t>E2 - Arrêté et signatures</t>
  </si>
  <si>
    <t>E1 - Décisions en matière de taux</t>
  </si>
  <si>
    <t>E - Décisions en matière de taux - Arrêté et signatures</t>
  </si>
  <si>
    <t>D5 - Emploi des crédits communautaires dans le cadre de la subvention globale</t>
  </si>
  <si>
    <t>D4 - Présentation agrégée du budget principal et des budgets annexes</t>
  </si>
  <si>
    <t>D3.4 - Liste des services assujettis à la TVA et non érigés en budget annexe</t>
  </si>
  <si>
    <t>D3.3 - Liste des services individualisés dans un budget annexe</t>
  </si>
  <si>
    <t>D3.2 - Liste des établissements publics créés</t>
  </si>
  <si>
    <t>D3.1 - Liste des organismes de regroupement</t>
  </si>
  <si>
    <t>D2.3 - Liste des subventions versées par le département aux communes</t>
  </si>
  <si>
    <t>D2.2 - Liste des concours attribués sous forme de prestations en nature ou de subventions</t>
  </si>
  <si>
    <t>D2.1 - Liste des organismes dans lesquels le département a pris un engagement financier</t>
  </si>
  <si>
    <t>D1.3 - Actions de formation des élus</t>
  </si>
  <si>
    <t>D1.2 – Liste des grades et emplois à inscrire</t>
  </si>
  <si>
    <t>D1.1 - Etat du personnel</t>
  </si>
  <si>
    <t>D - Autres éléments d'information</t>
  </si>
  <si>
    <t>C8 - Etat des recettes grevées d'affectation spéciale</t>
  </si>
  <si>
    <t>C7 - Situation des autorisations d'engagement</t>
  </si>
  <si>
    <t>C6 - Situation des autorisations de programme</t>
  </si>
  <si>
    <t>C5 - Etat des engagements reçus</t>
  </si>
  <si>
    <t>C4 - Etat des autres engagements donnés</t>
  </si>
  <si>
    <t>C3 - Etat des contrats de PPP</t>
  </si>
  <si>
    <t>C2 - Etat des contrats de crédit-bail</t>
  </si>
  <si>
    <t>C1.2 - Calcul du ratio d'endettement relatif aux garanties d'emprunt</t>
  </si>
  <si>
    <t>C1.1 - Etat des emprunts garantis</t>
  </si>
  <si>
    <t>C - Engagements hors bilan</t>
  </si>
  <si>
    <t>B12 - Etat des travaux en régie</t>
  </si>
  <si>
    <t>B11.7 - Etat des immobilisations - Autres immobilisations financières</t>
  </si>
  <si>
    <t>B11.6 - Etat des immobilisations - Participations et créances rattachées à des participations</t>
  </si>
  <si>
    <t>B11.5 - Etat des immobilisations - Immobilisations incorporelles</t>
  </si>
  <si>
    <t>B11.4 - Etat des immobilisations - Autres immobilisations corporelles</t>
  </si>
  <si>
    <t>B11.3 - Etat des immobilisations - Installations techniques, matériels et outillage</t>
  </si>
  <si>
    <t>B11.2 - Etat des immobilisations - Constructions, installation et agencements (hors bâtiments scolaires)</t>
  </si>
  <si>
    <t>B11.1 - Etat des immobilisations - Bâtiments scolaires et administratifs</t>
  </si>
  <si>
    <t>B10.2 - Variation du patrimoine (article L. 300-5 du code de l'urbanisme) - Sorties</t>
  </si>
  <si>
    <t>B10.1 - Variation du patrimoine (article L. 300-5 du code de l'urbanisme) - Entrées</t>
  </si>
  <si>
    <t>B9.3 - Etat des opérations liées aux cessions</t>
  </si>
  <si>
    <t>B9.2 - Variation du patrimoine (article R. 3313-7 du CGCT du CGCT) – Sorties</t>
  </si>
  <si>
    <t>B9.1 - Variation du patrimoine (article R. 3313-7 du CGCT) - Entrées</t>
  </si>
  <si>
    <t>B8 - Etat présentant le montant des recettes et des dépenses affectées aux services assujettis à la TVA ne faisant pas l'objet d'un budget annexe distinct du budget général</t>
  </si>
  <si>
    <t>B7.2 - Equilibre des opérations financières - Recettes</t>
  </si>
  <si>
    <t>B7.1 - Equilibre des opérations financières - Dépenses</t>
  </si>
  <si>
    <t>B6 - Prêts</t>
  </si>
  <si>
    <t>B5 - Détail des chapitres d'opérations pour comptes de tiers</t>
  </si>
  <si>
    <t>B4 - Etat des charges transférées</t>
  </si>
  <si>
    <t>B3 - Etat des provisions constituées</t>
  </si>
  <si>
    <t>B2 - Méthodes utilisées</t>
  </si>
  <si>
    <t>B1.7 - Etat de la dette - Emprunts renégociés au cours de l'année N</t>
  </si>
  <si>
    <t>B1.6 - Etat de la dette - Remboursement anticipé d'un emprunt avec refinancement</t>
  </si>
  <si>
    <t>B1.5 - Etat de la dette - Détail des opérations de couverture</t>
  </si>
  <si>
    <t>B1.4 - Etat de la dette - Typologie de la répartition de l'encours</t>
  </si>
  <si>
    <t>B1.3 - Etat de la dette - Répartition des emprunts par structure de taux</t>
  </si>
  <si>
    <t>B1.2 - Etat de la dette - Répartition par nature de dette</t>
  </si>
  <si>
    <t>B1.1 -  Etat de la dette - Détail des crédits de trésorerie</t>
  </si>
  <si>
    <t>B - Eléments du bilan</t>
  </si>
  <si>
    <t>A1/9 - Fonction 9</t>
  </si>
  <si>
    <t>A1/8 - Fonction 8</t>
  </si>
  <si>
    <t>A1/7 - Fonction 7</t>
  </si>
  <si>
    <t>A1/6 - Fonction 6</t>
  </si>
  <si>
    <t>A1/5 - Fonction 5</t>
  </si>
  <si>
    <t>A1/4 - Fonction 4</t>
  </si>
  <si>
    <t>A1/3 - Fonction 3</t>
  </si>
  <si>
    <t>A1/2 - Fonction 2</t>
  </si>
  <si>
    <t>A1/1 - Fonction 1</t>
  </si>
  <si>
    <t>A1/0 - Fonction 0 (sauf 01)</t>
  </si>
  <si>
    <t>A1/01 - Opérations non ventilées</t>
  </si>
  <si>
    <t>A1 - Vue d'ensemble</t>
  </si>
  <si>
    <t>A - Présentation croisée par fonction</t>
  </si>
  <si>
    <t>IV - Annexes</t>
  </si>
  <si>
    <t>B2 - Section de fonctionnement - Détail des recettes</t>
  </si>
  <si>
    <t>B1 - Section de fonctionnement - Détail des dépenses</t>
  </si>
  <si>
    <t>B - Section de fonctionnement - Vue d'ensemble</t>
  </si>
  <si>
    <t>A7 - Section d'investissement - Opérations patrimoniales</t>
  </si>
  <si>
    <t>A6 - Section d'investissement - Opérations d'ordre entre sections</t>
  </si>
  <si>
    <t>A5 - Récapitulatif des opérations pour le compte de tiers</t>
  </si>
  <si>
    <t>A4.3 - Recettes financières</t>
  </si>
  <si>
    <t>A4.2 - Recettes RMI / RSA</t>
  </si>
  <si>
    <t>A4.1 - Recettes - Financement des équipements départementaux et non départementaux</t>
  </si>
  <si>
    <t>A3 - Dépenses financières</t>
  </si>
  <si>
    <t>A2 - Equipements non départementaux</t>
  </si>
  <si>
    <t>A1.5 -Equipements départementaux - Chapitres de programme non compris dans une autorisation de programme</t>
  </si>
  <si>
    <t>A1.4 - Equipements départementaux - Chapitres de programme afférent à une autorisation de programme</t>
  </si>
  <si>
    <t>A1.3 - Equipements départementaux - Vue d'ensemble des chapitres de programme</t>
  </si>
  <si>
    <t>A1.2 - Equipements départementaux - Dépenses RMI / RSA</t>
  </si>
  <si>
    <t>A1.1 - Equipements départementaux - Dépenses non individualisées en programme</t>
  </si>
  <si>
    <t>A - Section d'investissement - Vue d'ensemble - Dépenses / Recettes</t>
  </si>
  <si>
    <t>III - Vote</t>
  </si>
  <si>
    <t>B2 - Balance générale - Recettes</t>
  </si>
  <si>
    <t>B1 - Balance générale - Dépenses</t>
  </si>
  <si>
    <t>A3 - Equilibre financier du budget - Section de fonctionnement</t>
  </si>
  <si>
    <t>A2 - Equilibre financier du budget - Section d'investissement</t>
  </si>
  <si>
    <t>A1 - Vue d'ensemble - Exécution du budget</t>
  </si>
  <si>
    <t>II - Présentation générale</t>
  </si>
  <si>
    <t>C3 - Exécution du budget de l'exercice précédent - RAR Recettes</t>
  </si>
  <si>
    <t>C2 - Exécution du budget de l'exercice précédent - RAR Dépenses</t>
  </si>
  <si>
    <t>C1 - Exécution du budget de l'exercice précédent - Résultats</t>
  </si>
  <si>
    <t>B - Pour mémoire : modalités de vote du budget</t>
  </si>
  <si>
    <t>A - Informations statistiques, fiscales et financières</t>
  </si>
  <si>
    <t>I - Informations générales</t>
  </si>
  <si>
    <t>SOMMAIRE</t>
  </si>
  <si>
    <t>Demande effectuée le 25/08/2021</t>
  </si>
  <si>
    <t>(3) Indiquer le budget concerné : budget principal (du département ou syndicat mixte) ou libellé du budget annexe</t>
  </si>
  <si>
    <t>(2) A compléter s’il s’agit d’un budget annexe</t>
  </si>
  <si>
    <t>(1) Indiquer soit « Département : nom du département », soit le libellé de l’établissement ou du syndicat (exemples : MDPH, libellé du syndicat mixte relevant de l’article L.5721- du CGCT, …)</t>
  </si>
  <si>
    <t xml:space="preserve">ANNEE : </t>
  </si>
  <si>
    <t>BUDGET : 01  BUDGET PRINCIPAL (3)</t>
  </si>
  <si>
    <t>voté par nature</t>
  </si>
  <si>
    <t>COMPTE ADMINISTRATIF</t>
  </si>
  <si>
    <t>M.52</t>
  </si>
  <si>
    <t>POSTE COMPTABLE  :</t>
  </si>
  <si>
    <t xml:space="preserve">Numéro SIRET : </t>
  </si>
  <si>
    <t>AGREGE AU BUDGET PRINCIPAL DE…  (2)</t>
  </si>
  <si>
    <t>REPUBLIQUE FRANCAISE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</si>
</sst>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1" x14ac:knownFonts="1">
    <font>
      <sz val="11"/>
      <color theme="1"/>
      <name val="Calibri"/>
      <family val="2"/>
      <scheme val="minor"/>
    </font>
    <font>
      <sz val="10"/>
      <name val="Arial"/>
    </font>
    <font>
      <sz val="8"/>
      <name val="Arial"/>
      <family val="2"/>
    </font>
    <font>
      <sz val="8"/>
      <name val="Times New Roman"/>
      <family val="1"/>
    </font>
    <font>
      <sz val="9"/>
      <name val="Arial"/>
      <family val="2"/>
    </font>
    <font>
      <sz val="10"/>
      <name val="Arial"/>
      <family val="2"/>
    </font>
    <font>
      <b/>
      <sz val="10"/>
      <name val="Arial"/>
      <family val="2"/>
    </font>
    <font>
      <sz val="6"/>
      <name val="Arial"/>
      <family val="2"/>
    </font>
    <font>
      <b/>
      <sz val="8"/>
      <name val="Arial"/>
      <family val="2"/>
    </font>
    <font>
      <sz val="7"/>
      <name val="Arial"/>
      <family val="2"/>
    </font>
    <font>
      <b/>
      <i/>
      <sz val="8"/>
      <name val="Arial"/>
      <family val="2"/>
    </font>
    <font>
      <b/>
      <i/>
      <sz val="10"/>
      <name val="Arial"/>
      <family val="2"/>
    </font>
    <font>
      <i/>
      <sz val="8"/>
      <name val="Arial"/>
      <family val="2"/>
    </font>
    <font>
      <i/>
      <sz val="10"/>
      <name val="Arial"/>
      <family val="2"/>
    </font>
    <font>
      <sz val="7"/>
      <name val="Times New Roman"/>
      <family val="1"/>
    </font>
    <font>
      <b/>
      <sz val="12"/>
      <name val="Arial"/>
      <family val="2"/>
    </font>
    <font>
      <b/>
      <sz val="9"/>
      <name val="Arial"/>
      <family val="2"/>
    </font>
    <font>
      <b/>
      <sz val="10"/>
      <name val="Times New Roman"/>
      <family val="1"/>
    </font>
    <font>
      <b/>
      <u/>
      <sz val="9"/>
      <name val="Arial"/>
      <family val="2"/>
    </font>
    <font>
      <b/>
      <sz val="14"/>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s>
  <cellStyleXfs count="3">
    <xf numFmtId="0" fontId="0" fillId="0" borderId="0"/>
    <xf numFmtId="0" fontId="1" fillId="0" borderId="0"/>
    <xf numFmtId="0" fontId="5" fillId="0" borderId="0" applyProtection="0"/>
  </cellStyleXfs>
  <cellXfs count="605">
    <xf numFmtId="0" fontId="0" fillId="0" borderId="0" xfId="0"/>
    <xf numFmtId="0" fontId="1" fillId="0" borderId="0" xfId="1"/>
    <xf numFmtId="0" fontId="2" fillId="0" borderId="0" xfId="1" applyFont="1"/>
    <xf numFmtId="0" fontId="2" fillId="0" borderId="0" xfId="1" applyFont="1" applyBorder="1" applyAlignment="1"/>
    <xf numFmtId="0" fontId="1" fillId="0" borderId="0" xfId="1" applyBorder="1"/>
    <xf numFmtId="0" fontId="1" fillId="0" borderId="0" xfId="1" applyBorder="1" applyAlignment="1"/>
    <xf numFmtId="0" fontId="1" fillId="0" borderId="0" xfId="1" applyBorder="1" applyAlignment="1">
      <alignment horizontal="left"/>
    </xf>
    <xf numFmtId="0" fontId="1" fillId="0" borderId="0" xfId="1" applyBorder="1" applyAlignment="1"/>
    <xf numFmtId="0" fontId="2" fillId="0" borderId="0" xfId="1" applyFont="1" applyAlignment="1">
      <alignment horizontal="left"/>
    </xf>
    <xf numFmtId="0" fontId="2" fillId="0" borderId="0" xfId="1" applyFont="1" applyAlignment="1"/>
    <xf numFmtId="0" fontId="4" fillId="0" borderId="0" xfId="1" applyFont="1" applyAlignment="1">
      <alignment horizontal="left" indent="1"/>
    </xf>
    <xf numFmtId="0" fontId="4" fillId="0" borderId="0" xfId="1" applyFont="1" applyAlignment="1"/>
    <xf numFmtId="0" fontId="1" fillId="0" borderId="1" xfId="1" applyBorder="1"/>
    <xf numFmtId="0" fontId="1" fillId="0" borderId="2" xfId="1" applyBorder="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xf numFmtId="0" fontId="5" fillId="0" borderId="0" xfId="1" applyFont="1" applyBorder="1" applyAlignment="1"/>
    <xf numFmtId="0" fontId="6" fillId="0" borderId="9" xfId="1" applyFont="1" applyFill="1" applyBorder="1" applyAlignment="1">
      <alignment horizontal="center"/>
    </xf>
    <xf numFmtId="0" fontId="6" fillId="0" borderId="9" xfId="1" applyFont="1" applyFill="1" applyBorder="1" applyAlignment="1">
      <alignment horizontal="center"/>
    </xf>
    <xf numFmtId="0" fontId="2" fillId="0" borderId="0" xfId="1" applyFont="1" applyAlignment="1">
      <alignment vertical="center"/>
    </xf>
    <xf numFmtId="49" fontId="7" fillId="0" borderId="0" xfId="1" applyNumberFormat="1" applyFont="1" applyAlignment="1">
      <alignment vertical="center"/>
    </xf>
    <xf numFmtId="164" fontId="8" fillId="0" borderId="9" xfId="1" applyNumberFormat="1" applyFont="1" applyBorder="1" applyAlignment="1">
      <alignment horizontal="right" vertical="center"/>
    </xf>
    <xf numFmtId="49" fontId="8" fillId="0" borderId="9" xfId="1" applyNumberFormat="1" applyFont="1" applyBorder="1" applyAlignment="1">
      <alignment horizontal="left" vertical="center"/>
    </xf>
    <xf numFmtId="164" fontId="8" fillId="0" borderId="10" xfId="1" applyNumberFormat="1" applyFont="1" applyBorder="1" applyAlignment="1">
      <alignment horizontal="right" vertical="center"/>
    </xf>
    <xf numFmtId="49" fontId="8" fillId="0" borderId="10" xfId="1" applyNumberFormat="1" applyFont="1" applyBorder="1" applyAlignment="1">
      <alignment horizontal="left" vertical="center"/>
    </xf>
    <xf numFmtId="164" fontId="2" fillId="0" borderId="11" xfId="1" applyNumberFormat="1" applyFont="1" applyBorder="1" applyAlignment="1">
      <alignment horizontal="right" vertical="center"/>
    </xf>
    <xf numFmtId="49" fontId="2" fillId="0" borderId="11" xfId="1" applyNumberFormat="1" applyFont="1" applyBorder="1" applyAlignment="1">
      <alignment horizontal="left" vertical="center"/>
    </xf>
    <xf numFmtId="164" fontId="2" fillId="0" borderId="10" xfId="1" applyNumberFormat="1" applyFont="1" applyBorder="1" applyAlignment="1">
      <alignment horizontal="right" vertical="center"/>
    </xf>
    <xf numFmtId="49" fontId="2" fillId="0" borderId="10" xfId="1" applyNumberFormat="1" applyFont="1" applyBorder="1" applyAlignment="1">
      <alignment horizontal="left" vertical="center"/>
    </xf>
    <xf numFmtId="0" fontId="8" fillId="0" borderId="10" xfId="1" applyFont="1" applyBorder="1" applyAlignment="1">
      <alignment horizontal="center" vertical="center" wrapText="1"/>
    </xf>
    <xf numFmtId="49" fontId="8" fillId="0" borderId="10" xfId="1" applyNumberFormat="1" applyFont="1" applyBorder="1" applyAlignment="1">
      <alignment horizontal="center" vertical="center" wrapText="1"/>
    </xf>
    <xf numFmtId="0" fontId="6" fillId="0" borderId="7" xfId="1" applyFont="1" applyBorder="1" applyAlignment="1">
      <alignment horizontal="center" vertical="center"/>
    </xf>
    <xf numFmtId="49" fontId="8" fillId="0" borderId="7" xfId="1" applyNumberFormat="1" applyFont="1" applyBorder="1" applyAlignment="1">
      <alignment horizontal="center" vertical="center"/>
    </xf>
    <xf numFmtId="164" fontId="2" fillId="0" borderId="12" xfId="1" applyNumberFormat="1" applyFont="1" applyBorder="1" applyAlignment="1">
      <alignment horizontal="right" vertical="center"/>
    </xf>
    <xf numFmtId="49" fontId="2" fillId="0" borderId="12" xfId="1" applyNumberFormat="1" applyFont="1" applyBorder="1" applyAlignment="1">
      <alignment horizontal="left" vertical="center"/>
    </xf>
    <xf numFmtId="0" fontId="6" fillId="0" borderId="0" xfId="1" applyFont="1" applyAlignment="1">
      <alignment horizontal="center" vertical="center"/>
    </xf>
    <xf numFmtId="49" fontId="8" fillId="0" borderId="0" xfId="1" applyNumberFormat="1" applyFont="1" applyAlignment="1">
      <alignment horizontal="center" vertical="center"/>
    </xf>
    <xf numFmtId="0" fontId="8" fillId="0" borderId="12" xfId="1" applyFont="1" applyBorder="1" applyAlignment="1">
      <alignment horizontal="center" vertical="center"/>
    </xf>
    <xf numFmtId="0" fontId="6" fillId="0" borderId="12" xfId="1" applyFont="1" applyBorder="1" applyAlignment="1">
      <alignment horizontal="center" vertical="center"/>
    </xf>
    <xf numFmtId="49" fontId="8" fillId="0" borderId="12" xfId="1" applyNumberFormat="1" applyFont="1" applyBorder="1" applyAlignment="1">
      <alignment horizontal="center" vertical="center"/>
    </xf>
    <xf numFmtId="0" fontId="8" fillId="0" borderId="11" xfId="1" applyFont="1" applyBorder="1" applyAlignment="1">
      <alignment horizontal="center" vertical="center"/>
    </xf>
    <xf numFmtId="0" fontId="6" fillId="0" borderId="11" xfId="1" applyFont="1" applyBorder="1" applyAlignment="1">
      <alignment horizontal="center" vertical="center"/>
    </xf>
    <xf numFmtId="49" fontId="8" fillId="0" borderId="11" xfId="1" applyNumberFormat="1" applyFont="1" applyBorder="1" applyAlignment="1">
      <alignment horizontal="center" vertical="center"/>
    </xf>
    <xf numFmtId="0" fontId="8" fillId="0" borderId="9" xfId="1" applyFont="1" applyBorder="1" applyAlignment="1">
      <alignment horizontal="center" vertical="center"/>
    </xf>
    <xf numFmtId="0" fontId="6" fillId="0" borderId="9" xfId="1" applyFont="1" applyBorder="1" applyAlignment="1">
      <alignment horizontal="center" vertical="center"/>
    </xf>
    <xf numFmtId="49" fontId="8" fillId="0" borderId="9" xfId="1" applyNumberFormat="1" applyFont="1" applyBorder="1" applyAlignment="1">
      <alignment horizontal="center" vertical="center"/>
    </xf>
    <xf numFmtId="0" fontId="2" fillId="0" borderId="0" xfId="1" applyFont="1" applyAlignment="1">
      <alignment vertical="center" wrapText="1"/>
    </xf>
    <xf numFmtId="0" fontId="1" fillId="0" borderId="0" xfId="1" applyAlignment="1">
      <alignment vertical="center"/>
    </xf>
    <xf numFmtId="0" fontId="9" fillId="0" borderId="0" xfId="1" applyFont="1" applyAlignment="1">
      <alignment vertical="center"/>
    </xf>
    <xf numFmtId="0" fontId="1" fillId="0" borderId="7" xfId="1" applyBorder="1" applyAlignment="1">
      <alignment vertical="center"/>
    </xf>
    <xf numFmtId="0" fontId="9" fillId="0" borderId="7" xfId="1" applyFont="1" applyBorder="1" applyAlignment="1">
      <alignment vertical="center"/>
    </xf>
    <xf numFmtId="0" fontId="8" fillId="2" borderId="9" xfId="1" applyFont="1" applyFill="1" applyBorder="1" applyAlignment="1">
      <alignment vertical="center" wrapText="1"/>
    </xf>
    <xf numFmtId="49" fontId="8" fillId="0" borderId="9" xfId="1" applyNumberFormat="1" applyFont="1" applyBorder="1" applyAlignment="1">
      <alignment horizontal="center" vertical="center"/>
    </xf>
    <xf numFmtId="164" fontId="2" fillId="0" borderId="9" xfId="1" applyNumberFormat="1" applyFont="1" applyBorder="1" applyAlignment="1">
      <alignment horizontal="right" vertical="center"/>
    </xf>
    <xf numFmtId="0" fontId="2" fillId="0" borderId="9" xfId="1" applyFont="1" applyBorder="1" applyAlignment="1">
      <alignment vertical="center" wrapText="1"/>
    </xf>
    <xf numFmtId="49" fontId="2" fillId="0" borderId="9" xfId="1" applyNumberFormat="1" applyFont="1" applyBorder="1" applyAlignment="1">
      <alignment vertical="center"/>
    </xf>
    <xf numFmtId="0" fontId="8" fillId="2" borderId="9" xfId="1" applyFont="1" applyFill="1" applyBorder="1" applyAlignment="1">
      <alignment horizontal="center" vertical="center" wrapText="1"/>
    </xf>
    <xf numFmtId="0" fontId="8" fillId="0" borderId="9" xfId="1" applyFont="1" applyBorder="1" applyAlignment="1">
      <alignment horizontal="center" vertical="center" wrapText="1"/>
    </xf>
    <xf numFmtId="49" fontId="8" fillId="0" borderId="9" xfId="1" applyNumberFormat="1" applyFont="1" applyBorder="1" applyAlignment="1">
      <alignment horizontal="center" vertical="center" wrapText="1"/>
    </xf>
    <xf numFmtId="0" fontId="6" fillId="0" borderId="10" xfId="1" applyFont="1" applyBorder="1" applyAlignment="1">
      <alignment horizontal="center" vertical="center" wrapText="1"/>
    </xf>
    <xf numFmtId="49" fontId="8" fillId="0" borderId="10" xfId="1" applyNumberFormat="1" applyFont="1" applyBorder="1" applyAlignment="1">
      <alignment horizontal="center" vertical="center" wrapText="1"/>
    </xf>
    <xf numFmtId="0" fontId="2" fillId="0" borderId="0" xfId="1" applyFont="1" applyAlignment="1">
      <alignment vertical="top"/>
    </xf>
    <xf numFmtId="0" fontId="2" fillId="0" borderId="0" xfId="1" applyFont="1" applyAlignment="1">
      <alignment vertical="top" wrapText="1"/>
    </xf>
    <xf numFmtId="49" fontId="7" fillId="0" borderId="0" xfId="1" applyNumberFormat="1" applyFont="1" applyAlignment="1">
      <alignment vertical="top"/>
    </xf>
    <xf numFmtId="164" fontId="8" fillId="0" borderId="9" xfId="1" applyNumberFormat="1" applyFont="1" applyBorder="1" applyAlignment="1">
      <alignment horizontal="right" vertical="top"/>
    </xf>
    <xf numFmtId="0" fontId="6" fillId="0" borderId="9" xfId="1" applyFont="1" applyBorder="1" applyAlignment="1">
      <alignment horizontal="center" vertical="top"/>
    </xf>
    <xf numFmtId="49" fontId="8" fillId="0" borderId="9" xfId="1" applyNumberFormat="1" applyFont="1" applyBorder="1" applyAlignment="1">
      <alignment horizontal="center" vertical="top"/>
    </xf>
    <xf numFmtId="164" fontId="10" fillId="0" borderId="9" xfId="1" applyNumberFormat="1" applyFont="1" applyBorder="1" applyAlignment="1">
      <alignment horizontal="right" vertical="top"/>
    </xf>
    <xf numFmtId="0" fontId="11" fillId="0" borderId="9" xfId="1" applyFont="1" applyBorder="1" applyAlignment="1">
      <alignment horizontal="center" vertical="top"/>
    </xf>
    <xf numFmtId="49" fontId="10" fillId="0" borderId="9" xfId="1" applyNumberFormat="1" applyFont="1" applyBorder="1" applyAlignment="1">
      <alignment horizontal="center" vertical="top"/>
    </xf>
    <xf numFmtId="164" fontId="10" fillId="0" borderId="10" xfId="1" applyNumberFormat="1" applyFont="1" applyBorder="1" applyAlignment="1">
      <alignment horizontal="right" vertical="top"/>
    </xf>
    <xf numFmtId="0" fontId="10" fillId="0" borderId="10" xfId="1" applyFont="1" applyBorder="1" applyAlignment="1">
      <alignment vertical="top" wrapText="1"/>
    </xf>
    <xf numFmtId="49" fontId="10" fillId="0" borderId="10" xfId="1" applyNumberFormat="1" applyFont="1" applyBorder="1" applyAlignment="1">
      <alignment vertical="top"/>
    </xf>
    <xf numFmtId="49" fontId="2" fillId="0" borderId="0" xfId="1" applyNumberFormat="1" applyFont="1" applyAlignment="1">
      <alignment vertical="top"/>
    </xf>
    <xf numFmtId="164" fontId="8" fillId="0" borderId="10" xfId="1" applyNumberFormat="1" applyFont="1" applyBorder="1" applyAlignment="1">
      <alignment horizontal="right" vertical="top"/>
    </xf>
    <xf numFmtId="0" fontId="8" fillId="0" borderId="10" xfId="1" applyFont="1" applyBorder="1" applyAlignment="1">
      <alignment vertical="top" wrapText="1"/>
    </xf>
    <xf numFmtId="49" fontId="8" fillId="0" borderId="10" xfId="1" applyNumberFormat="1" applyFont="1" applyBorder="1" applyAlignment="1">
      <alignment vertical="top"/>
    </xf>
    <xf numFmtId="0" fontId="8" fillId="0" borderId="10" xfId="1" applyFont="1" applyBorder="1" applyAlignment="1">
      <alignment horizontal="center" vertical="top"/>
    </xf>
    <xf numFmtId="0" fontId="8" fillId="0" borderId="10" xfId="1" applyFont="1" applyBorder="1" applyAlignment="1">
      <alignment horizontal="center" vertical="top" wrapText="1"/>
    </xf>
    <xf numFmtId="49" fontId="8" fillId="0" borderId="10" xfId="1" applyNumberFormat="1" applyFont="1" applyBorder="1" applyAlignment="1">
      <alignment horizontal="center" vertical="top"/>
    </xf>
    <xf numFmtId="0" fontId="6" fillId="0" borderId="10" xfId="1" applyFont="1" applyBorder="1" applyAlignment="1">
      <alignment vertical="top"/>
    </xf>
    <xf numFmtId="49" fontId="8" fillId="0" borderId="10" xfId="1" applyNumberFormat="1" applyFont="1" applyBorder="1" applyAlignment="1">
      <alignment vertical="top"/>
    </xf>
    <xf numFmtId="164" fontId="2" fillId="0" borderId="11" xfId="1" applyNumberFormat="1" applyFont="1" applyBorder="1" applyAlignment="1">
      <alignment horizontal="right" vertical="top"/>
    </xf>
    <xf numFmtId="0" fontId="2" fillId="0" borderId="11" xfId="1" applyFont="1" applyBorder="1" applyAlignment="1">
      <alignment vertical="top" wrapText="1"/>
    </xf>
    <xf numFmtId="49" fontId="2" fillId="0" borderId="11" xfId="1" applyNumberFormat="1" applyFont="1" applyBorder="1" applyAlignment="1">
      <alignment vertical="top"/>
    </xf>
    <xf numFmtId="0" fontId="8" fillId="0" borderId="9" xfId="1" applyFont="1" applyBorder="1" applyAlignment="1">
      <alignment vertical="top" wrapText="1"/>
    </xf>
    <xf numFmtId="49" fontId="8" fillId="0" borderId="9" xfId="1" applyNumberFormat="1" applyFont="1" applyBorder="1" applyAlignment="1">
      <alignment vertical="top"/>
    </xf>
    <xf numFmtId="0" fontId="6" fillId="0" borderId="0" xfId="1" applyFont="1" applyAlignment="1">
      <alignment horizontal="center" vertical="top"/>
    </xf>
    <xf numFmtId="49" fontId="8" fillId="0" borderId="0" xfId="1" applyNumberFormat="1" applyFont="1" applyAlignment="1">
      <alignment horizontal="center" vertical="top"/>
    </xf>
    <xf numFmtId="0" fontId="8" fillId="0" borderId="0" xfId="1" applyFont="1" applyAlignment="1">
      <alignment horizontal="center" vertical="top"/>
    </xf>
    <xf numFmtId="0" fontId="8" fillId="0" borderId="0" xfId="1" applyFont="1" applyAlignment="1">
      <alignment horizontal="center" vertical="top" wrapText="1"/>
    </xf>
    <xf numFmtId="0" fontId="8" fillId="0" borderId="9" xfId="1" applyFont="1" applyBorder="1" applyAlignment="1">
      <alignment horizontal="center" vertical="top"/>
    </xf>
    <xf numFmtId="164" fontId="8" fillId="0" borderId="13" xfId="1" applyNumberFormat="1" applyFont="1" applyBorder="1" applyAlignment="1">
      <alignment horizontal="right" vertical="top"/>
    </xf>
    <xf numFmtId="0" fontId="6" fillId="0" borderId="14" xfId="1" applyFont="1" applyBorder="1" applyAlignment="1">
      <alignment vertical="top"/>
    </xf>
    <xf numFmtId="49" fontId="8" fillId="0" borderId="14" xfId="1" applyNumberFormat="1" applyFont="1" applyBorder="1" applyAlignment="1">
      <alignment vertical="top"/>
    </xf>
    <xf numFmtId="164" fontId="8" fillId="0" borderId="14" xfId="1" applyNumberFormat="1" applyFont="1" applyBorder="1" applyAlignment="1">
      <alignment horizontal="right" vertical="top"/>
    </xf>
    <xf numFmtId="49" fontId="8" fillId="0" borderId="15" xfId="1" applyNumberFormat="1" applyFont="1" applyBorder="1" applyAlignment="1">
      <alignment vertical="top"/>
    </xf>
    <xf numFmtId="164" fontId="2" fillId="0" borderId="0" xfId="1" applyNumberFormat="1" applyFont="1" applyAlignment="1">
      <alignment horizontal="right" vertical="top"/>
    </xf>
    <xf numFmtId="0" fontId="6" fillId="0" borderId="9" xfId="1" applyFont="1" applyBorder="1" applyAlignment="1">
      <alignment vertical="top"/>
    </xf>
    <xf numFmtId="49" fontId="8" fillId="0" borderId="9" xfId="1" applyNumberFormat="1" applyFont="1" applyBorder="1" applyAlignment="1">
      <alignment vertical="top"/>
    </xf>
    <xf numFmtId="49" fontId="2" fillId="0" borderId="11" xfId="1" applyNumberFormat="1" applyFont="1" applyBorder="1" applyAlignment="1">
      <alignment vertical="top" wrapText="1"/>
    </xf>
    <xf numFmtId="0" fontId="2" fillId="0" borderId="11" xfId="1" applyFont="1" applyBorder="1" applyAlignment="1">
      <alignment vertical="top"/>
    </xf>
    <xf numFmtId="164" fontId="2" fillId="0" borderId="10" xfId="1" applyNumberFormat="1" applyFont="1" applyBorder="1" applyAlignment="1">
      <alignment horizontal="right" vertical="top"/>
    </xf>
    <xf numFmtId="49" fontId="2" fillId="0" borderId="10" xfId="1" applyNumberFormat="1" applyFont="1" applyBorder="1" applyAlignment="1">
      <alignment vertical="top" wrapText="1"/>
    </xf>
    <xf numFmtId="49" fontId="2" fillId="0" borderId="10" xfId="1" applyNumberFormat="1" applyFont="1" applyBorder="1" applyAlignment="1">
      <alignment vertical="top"/>
    </xf>
    <xf numFmtId="0" fontId="6" fillId="0" borderId="10" xfId="1" applyFont="1" applyBorder="1" applyAlignment="1">
      <alignment horizontal="center" vertical="top"/>
    </xf>
    <xf numFmtId="49" fontId="8" fillId="0" borderId="10" xfId="1" applyNumberFormat="1" applyFont="1" applyBorder="1" applyAlignment="1">
      <alignment horizontal="center" vertical="top"/>
    </xf>
    <xf numFmtId="0" fontId="2" fillId="0" borderId="0" xfId="1" applyFont="1" applyAlignment="1">
      <alignment horizontal="center" vertical="top"/>
    </xf>
    <xf numFmtId="0" fontId="2" fillId="0" borderId="0" xfId="1" applyFont="1" applyAlignment="1">
      <alignment horizontal="center" vertical="top" wrapText="1"/>
    </xf>
    <xf numFmtId="0" fontId="9" fillId="0" borderId="0" xfId="1" applyFont="1" applyAlignment="1">
      <alignment vertical="top"/>
    </xf>
    <xf numFmtId="164" fontId="6" fillId="0" borderId="16" xfId="1" applyNumberFormat="1" applyFont="1" applyBorder="1" applyAlignment="1">
      <alignment horizontal="right" vertical="top" wrapText="1"/>
    </xf>
    <xf numFmtId="165" fontId="8" fillId="0" borderId="17" xfId="1" applyNumberFormat="1" applyFont="1" applyBorder="1" applyAlignment="1">
      <alignment horizontal="right" vertical="top" wrapText="1"/>
    </xf>
    <xf numFmtId="0" fontId="8" fillId="0" borderId="18" xfId="1" applyFont="1" applyBorder="1" applyAlignment="1">
      <alignment horizontal="center" vertical="top" wrapText="1"/>
    </xf>
    <xf numFmtId="164" fontId="6" fillId="0" borderId="19" xfId="1" applyNumberFormat="1" applyFont="1" applyBorder="1" applyAlignment="1">
      <alignment horizontal="right" vertical="top" wrapText="1"/>
    </xf>
    <xf numFmtId="164" fontId="8" fillId="0" borderId="9" xfId="1" applyNumberFormat="1" applyFont="1" applyBorder="1" applyAlignment="1">
      <alignment horizontal="right" vertical="top" wrapText="1"/>
    </xf>
    <xf numFmtId="0" fontId="8" fillId="0" borderId="20" xfId="1" applyFont="1" applyBorder="1" applyAlignment="1">
      <alignment horizontal="center" vertical="top" wrapText="1"/>
    </xf>
    <xf numFmtId="164" fontId="6" fillId="0" borderId="21" xfId="1" applyNumberFormat="1" applyFont="1" applyBorder="1" applyAlignment="1">
      <alignment horizontal="right" vertical="top" wrapText="1"/>
    </xf>
    <xf numFmtId="164" fontId="8" fillId="0" borderId="22" xfId="1" applyNumberFormat="1" applyFont="1" applyBorder="1" applyAlignment="1">
      <alignment horizontal="right" vertical="top" wrapText="1"/>
    </xf>
    <xf numFmtId="0" fontId="8" fillId="0" borderId="23" xfId="1" applyFont="1" applyBorder="1" applyAlignment="1">
      <alignment horizontal="center" vertical="top" wrapText="1"/>
    </xf>
    <xf numFmtId="0" fontId="6" fillId="0" borderId="24" xfId="1" applyFont="1" applyBorder="1" applyAlignment="1">
      <alignment horizontal="center" vertical="top" wrapText="1"/>
    </xf>
    <xf numFmtId="0" fontId="8" fillId="0" borderId="25" xfId="1" applyFont="1" applyBorder="1" applyAlignment="1">
      <alignment horizontal="center" vertical="top" wrapText="1"/>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8" xfId="1" applyFont="1" applyBorder="1" applyAlignment="1">
      <alignment horizontal="center" vertical="top"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164" fontId="12" fillId="0" borderId="16" xfId="1" applyNumberFormat="1" applyFont="1" applyBorder="1" applyAlignment="1">
      <alignment horizontal="right" vertical="top"/>
    </xf>
    <xf numFmtId="164" fontId="12" fillId="0" borderId="17" xfId="1" applyNumberFormat="1" applyFont="1" applyBorder="1" applyAlignment="1">
      <alignment horizontal="right" vertical="top"/>
    </xf>
    <xf numFmtId="0" fontId="12" fillId="0" borderId="17" xfId="1" applyFont="1" applyBorder="1" applyAlignment="1">
      <alignment vertical="top" wrapText="1"/>
    </xf>
    <xf numFmtId="49" fontId="12" fillId="0" borderId="18" xfId="1" applyNumberFormat="1" applyFont="1" applyBorder="1" applyAlignment="1">
      <alignment vertical="top"/>
    </xf>
    <xf numFmtId="164" fontId="2" fillId="0" borderId="32" xfId="1" applyNumberFormat="1" applyFont="1" applyBorder="1" applyAlignment="1">
      <alignment horizontal="right" vertical="top"/>
    </xf>
    <xf numFmtId="0" fontId="2" fillId="0" borderId="10" xfId="1" applyFont="1" applyBorder="1" applyAlignment="1">
      <alignment vertical="top" wrapText="1"/>
    </xf>
    <xf numFmtId="49" fontId="2" fillId="0" borderId="33" xfId="1" applyNumberFormat="1" applyFont="1" applyBorder="1" applyAlignment="1">
      <alignment vertical="top"/>
    </xf>
    <xf numFmtId="164" fontId="12" fillId="0" borderId="34" xfId="1" applyNumberFormat="1" applyFont="1" applyBorder="1" applyAlignment="1">
      <alignment horizontal="right" vertical="top"/>
    </xf>
    <xf numFmtId="164" fontId="12" fillId="0" borderId="11" xfId="1" applyNumberFormat="1" applyFont="1" applyBorder="1" applyAlignment="1">
      <alignment horizontal="right" vertical="top"/>
    </xf>
    <xf numFmtId="0" fontId="12" fillId="0" borderId="11" xfId="1" applyFont="1" applyBorder="1" applyAlignment="1">
      <alignment vertical="top" wrapText="1"/>
    </xf>
    <xf numFmtId="49" fontId="12" fillId="0" borderId="35" xfId="1" applyNumberFormat="1" applyFont="1" applyBorder="1" applyAlignment="1">
      <alignment vertical="top"/>
    </xf>
    <xf numFmtId="164" fontId="8" fillId="0" borderId="19" xfId="1" applyNumberFormat="1" applyFont="1" applyBorder="1" applyAlignment="1">
      <alignment horizontal="right" vertical="top"/>
    </xf>
    <xf numFmtId="0" fontId="6" fillId="0" borderId="9" xfId="1" applyFont="1" applyBorder="1" applyAlignment="1">
      <alignment vertical="top" wrapText="1"/>
    </xf>
    <xf numFmtId="49" fontId="8" fillId="0" borderId="20" xfId="1" applyNumberFormat="1" applyFont="1" applyBorder="1" applyAlignment="1">
      <alignment vertical="top"/>
    </xf>
    <xf numFmtId="164" fontId="2" fillId="0" borderId="34" xfId="1" applyNumberFormat="1" applyFont="1" applyBorder="1" applyAlignment="1">
      <alignment horizontal="right" vertical="top"/>
    </xf>
    <xf numFmtId="49" fontId="2" fillId="0" borderId="35" xfId="1" applyNumberFormat="1" applyFont="1" applyBorder="1" applyAlignment="1">
      <alignmen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6" fillId="0" borderId="30" xfId="1" applyFont="1" applyBorder="1" applyAlignment="1">
      <alignment vertical="top"/>
    </xf>
    <xf numFmtId="49" fontId="8" fillId="0" borderId="31" xfId="1" applyNumberFormat="1" applyFont="1" applyBorder="1" applyAlignment="1">
      <alignment vertical="top"/>
    </xf>
    <xf numFmtId="49" fontId="8" fillId="0" borderId="31" xfId="1" applyNumberFormat="1" applyFont="1" applyBorder="1" applyAlignment="1">
      <alignment horizontal="center" vertical="center" wrapText="1"/>
    </xf>
    <xf numFmtId="0" fontId="8" fillId="0" borderId="36" xfId="1" applyFont="1" applyBorder="1" applyAlignment="1">
      <alignment horizontal="center" vertical="top"/>
    </xf>
    <xf numFmtId="0" fontId="6" fillId="0" borderId="37" xfId="1" applyFont="1" applyBorder="1" applyAlignment="1">
      <alignment horizontal="center" vertical="top"/>
    </xf>
    <xf numFmtId="49" fontId="8" fillId="0" borderId="38" xfId="1" applyNumberFormat="1" applyFont="1" applyBorder="1" applyAlignment="1">
      <alignment horizontal="center" vertical="top"/>
    </xf>
    <xf numFmtId="0" fontId="8" fillId="0" borderId="32" xfId="1" applyFont="1" applyBorder="1" applyAlignment="1">
      <alignment horizontal="center" vertical="top"/>
    </xf>
    <xf numFmtId="49" fontId="8" fillId="0" borderId="33" xfId="1" applyNumberFormat="1" applyFont="1" applyBorder="1" applyAlignment="1">
      <alignment horizontal="center" vertical="top"/>
    </xf>
    <xf numFmtId="0" fontId="8" fillId="0" borderId="21" xfId="1" applyFont="1" applyBorder="1" applyAlignment="1">
      <alignment horizontal="center" vertical="top"/>
    </xf>
    <xf numFmtId="0" fontId="6" fillId="0" borderId="22" xfId="1" applyFont="1" applyBorder="1" applyAlignment="1">
      <alignment horizontal="center" vertical="top"/>
    </xf>
    <xf numFmtId="49" fontId="8" fillId="0" borderId="23" xfId="1" applyNumberFormat="1" applyFont="1" applyBorder="1" applyAlignment="1">
      <alignment horizontal="center" vertical="top"/>
    </xf>
    <xf numFmtId="164" fontId="2" fillId="0" borderId="16" xfId="1" applyNumberFormat="1" applyFont="1" applyBorder="1" applyAlignment="1">
      <alignment horizontal="right" vertical="top"/>
    </xf>
    <xf numFmtId="164" fontId="2" fillId="0" borderId="17" xfId="1" applyNumberFormat="1" applyFont="1" applyBorder="1" applyAlignment="1">
      <alignment horizontal="right" vertical="top"/>
    </xf>
    <xf numFmtId="0" fontId="2" fillId="0" borderId="17" xfId="1" applyFont="1" applyBorder="1" applyAlignment="1">
      <alignment vertical="top" wrapText="1"/>
    </xf>
    <xf numFmtId="49" fontId="2" fillId="0" borderId="18" xfId="1" applyNumberFormat="1" applyFont="1" applyBorder="1" applyAlignment="1">
      <alignment vertical="top"/>
    </xf>
    <xf numFmtId="49" fontId="8" fillId="0" borderId="20" xfId="1" applyNumberFormat="1" applyFont="1" applyBorder="1" applyAlignment="1">
      <alignment vertical="top" wrapText="1"/>
    </xf>
    <xf numFmtId="0" fontId="6" fillId="0" borderId="30" xfId="1" applyFont="1" applyBorder="1" applyAlignment="1">
      <alignment vertical="top" wrapText="1"/>
    </xf>
    <xf numFmtId="49" fontId="8" fillId="0" borderId="31" xfId="1" applyNumberFormat="1" applyFont="1" applyBorder="1" applyAlignment="1">
      <alignment vertical="top" wrapText="1"/>
    </xf>
    <xf numFmtId="0" fontId="9" fillId="0" borderId="0" xfId="1" applyFont="1" applyAlignment="1">
      <alignment vertical="center"/>
    </xf>
    <xf numFmtId="164" fontId="8" fillId="0" borderId="36" xfId="1" applyNumberFormat="1" applyFont="1" applyBorder="1" applyAlignment="1">
      <alignment horizontal="right" vertical="center"/>
    </xf>
    <xf numFmtId="164" fontId="8" fillId="0" borderId="37" xfId="1" applyNumberFormat="1" applyFont="1" applyBorder="1" applyAlignment="1">
      <alignment horizontal="right" vertical="center"/>
    </xf>
    <xf numFmtId="0" fontId="8" fillId="0" borderId="38" xfId="1" applyFont="1" applyBorder="1" applyAlignment="1">
      <alignment vertical="center"/>
    </xf>
    <xf numFmtId="164" fontId="2" fillId="0" borderId="36" xfId="1" applyNumberFormat="1" applyFont="1" applyBorder="1" applyAlignment="1">
      <alignment horizontal="right" vertical="center"/>
    </xf>
    <xf numFmtId="164" fontId="2" fillId="0" borderId="37" xfId="1" applyNumberFormat="1" applyFont="1" applyBorder="1" applyAlignment="1">
      <alignment horizontal="right" vertical="center"/>
    </xf>
    <xf numFmtId="0" fontId="2" fillId="0" borderId="38" xfId="1" applyFont="1" applyBorder="1" applyAlignment="1">
      <alignment vertical="center"/>
    </xf>
    <xf numFmtId="164" fontId="12" fillId="0" borderId="39" xfId="1" applyNumberFormat="1" applyFont="1" applyBorder="1" applyAlignment="1">
      <alignment horizontal="right" vertical="center"/>
    </xf>
    <xf numFmtId="164" fontId="12" fillId="0" borderId="12" xfId="1" applyNumberFormat="1" applyFont="1" applyBorder="1" applyAlignment="1">
      <alignment horizontal="right" vertical="center"/>
    </xf>
    <xf numFmtId="0" fontId="12" fillId="0" borderId="40" xfId="1" applyFont="1" applyBorder="1" applyAlignment="1">
      <alignment vertical="center"/>
    </xf>
    <xf numFmtId="164" fontId="2" fillId="0" borderId="39" xfId="1" applyNumberFormat="1" applyFont="1" applyBorder="1" applyAlignment="1">
      <alignment horizontal="right" vertical="center"/>
    </xf>
    <xf numFmtId="0" fontId="2" fillId="0" borderId="40" xfId="1" applyFont="1" applyBorder="1" applyAlignment="1">
      <alignment vertical="center"/>
    </xf>
    <xf numFmtId="164" fontId="8" fillId="0" borderId="39" xfId="1" applyNumberFormat="1" applyFont="1" applyBorder="1" applyAlignment="1">
      <alignment horizontal="right" vertical="center"/>
    </xf>
    <xf numFmtId="164" fontId="8" fillId="0" borderId="12" xfId="1" applyNumberFormat="1" applyFont="1" applyBorder="1" applyAlignment="1">
      <alignment horizontal="right" vertical="center"/>
    </xf>
    <xf numFmtId="0" fontId="8" fillId="0" borderId="40" xfId="1" applyFont="1" applyBorder="1" applyAlignment="1">
      <alignment horizontal="center" vertical="center"/>
    </xf>
    <xf numFmtId="0" fontId="1" fillId="0" borderId="36" xfId="1" applyBorder="1" applyAlignment="1">
      <alignment horizontal="center" vertical="center" wrapText="1"/>
    </xf>
    <xf numFmtId="0" fontId="8" fillId="0" borderId="37" xfId="1" applyFont="1" applyBorder="1" applyAlignment="1">
      <alignment horizontal="center" vertical="center" wrapText="1"/>
    </xf>
    <xf numFmtId="0" fontId="1" fillId="0" borderId="37" xfId="1" applyBorder="1" applyAlignment="1">
      <alignment horizontal="center" vertical="center" wrapText="1"/>
    </xf>
    <xf numFmtId="0" fontId="1" fillId="0" borderId="38" xfId="1" applyBorder="1" applyAlignment="1">
      <alignment horizontal="center" vertical="center" wrapText="1"/>
    </xf>
    <xf numFmtId="0" fontId="8" fillId="0" borderId="29" xfId="1" applyFont="1" applyBorder="1" applyAlignment="1">
      <alignment horizontal="center" vertical="center" wrapText="1"/>
    </xf>
    <xf numFmtId="0" fontId="1" fillId="0" borderId="22" xfId="1" applyBorder="1" applyAlignment="1">
      <alignment horizontal="center" vertical="center" wrapText="1"/>
    </xf>
    <xf numFmtId="0" fontId="8" fillId="0" borderId="2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6" fillId="0" borderId="24" xfId="1" applyFont="1" applyBorder="1" applyAlignment="1">
      <alignment horizontal="right" vertical="center"/>
    </xf>
    <xf numFmtId="0" fontId="6" fillId="0" borderId="41" xfId="1" applyFont="1" applyBorder="1" applyAlignment="1">
      <alignment horizontal="right" vertical="center"/>
    </xf>
    <xf numFmtId="0" fontId="8" fillId="0" borderId="41" xfId="1" applyFont="1" applyBorder="1" applyAlignment="1">
      <alignment horizontal="right" vertical="center"/>
    </xf>
    <xf numFmtId="0" fontId="8" fillId="0" borderId="25" xfId="1" applyFont="1" applyBorder="1" applyAlignment="1">
      <alignment vertical="center"/>
    </xf>
    <xf numFmtId="0" fontId="8" fillId="0" borderId="0" xfId="1" applyFont="1" applyAlignment="1">
      <alignment horizontal="center" vertical="center"/>
    </xf>
    <xf numFmtId="0" fontId="8" fillId="0" borderId="0" xfId="1" applyFont="1" applyAlignment="1">
      <alignment horizontal="center" vertical="center"/>
    </xf>
    <xf numFmtId="0" fontId="8" fillId="0" borderId="16" xfId="1" applyFont="1" applyBorder="1" applyAlignment="1">
      <alignment horizontal="center" vertical="center"/>
    </xf>
    <xf numFmtId="0" fontId="6"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1" xfId="1" applyFont="1" applyBorder="1" applyAlignment="1">
      <alignment horizontal="center" vertical="center"/>
    </xf>
    <xf numFmtId="0" fontId="6" fillId="0" borderId="22" xfId="1" applyFont="1" applyBorder="1" applyAlignment="1">
      <alignment horizontal="center" vertical="center"/>
    </xf>
    <xf numFmtId="0" fontId="8" fillId="0" borderId="23" xfId="1" applyFont="1" applyBorder="1" applyAlignment="1">
      <alignment horizontal="center" vertical="center"/>
    </xf>
    <xf numFmtId="0" fontId="7" fillId="0" borderId="0" xfId="1" applyFont="1" applyAlignment="1">
      <alignment vertical="center"/>
    </xf>
    <xf numFmtId="164" fontId="2" fillId="0" borderId="12" xfId="1" applyNumberFormat="1" applyFont="1" applyBorder="1" applyAlignment="1">
      <alignment horizontal="right" vertical="top"/>
    </xf>
    <xf numFmtId="49" fontId="2" fillId="0" borderId="12" xfId="1" applyNumberFormat="1" applyFont="1" applyBorder="1" applyAlignment="1">
      <alignment vertical="top" wrapText="1"/>
    </xf>
    <xf numFmtId="49" fontId="2" fillId="0" borderId="12" xfId="1" applyNumberFormat="1" applyFont="1" applyBorder="1" applyAlignment="1">
      <alignment vertical="top"/>
    </xf>
    <xf numFmtId="0" fontId="1" fillId="0" borderId="10" xfId="1" applyBorder="1" applyAlignment="1">
      <alignment horizontal="center" vertical="center" wrapText="1"/>
    </xf>
    <xf numFmtId="0" fontId="8" fillId="0" borderId="9" xfId="1" applyFont="1" applyBorder="1" applyAlignment="1">
      <alignment horizontal="center" vertical="center" wrapText="1"/>
    </xf>
    <xf numFmtId="0" fontId="6" fillId="0" borderId="9" xfId="1" applyFont="1" applyBorder="1" applyAlignment="1">
      <alignment horizontal="center" vertical="center" wrapText="1"/>
    </xf>
    <xf numFmtId="49" fontId="8" fillId="0" borderId="9" xfId="1" applyNumberFormat="1" applyFont="1" applyBorder="1" applyAlignment="1">
      <alignment horizontal="center" vertical="center" wrapText="1"/>
    </xf>
    <xf numFmtId="0" fontId="6" fillId="0" borderId="2" xfId="1" applyFont="1" applyBorder="1" applyAlignment="1">
      <alignment horizontal="center" vertical="center"/>
    </xf>
    <xf numFmtId="0" fontId="8" fillId="0" borderId="2" xfId="1" applyFont="1" applyBorder="1" applyAlignment="1">
      <alignment horizontal="center" vertical="center"/>
    </xf>
    <xf numFmtId="0" fontId="8" fillId="0" borderId="9" xfId="1" applyFont="1" applyBorder="1" applyAlignment="1">
      <alignment horizontal="center" vertical="center"/>
    </xf>
    <xf numFmtId="0" fontId="1" fillId="0" borderId="9" xfId="1" applyBorder="1" applyAlignment="1">
      <alignment horizontal="center" vertical="center" wrapText="1"/>
    </xf>
    <xf numFmtId="0" fontId="6" fillId="0" borderId="0" xfId="1" applyFont="1" applyAlignment="1">
      <alignment horizontal="center" vertical="center" wrapText="1"/>
    </xf>
    <xf numFmtId="49" fontId="8" fillId="0" borderId="0" xfId="1" applyNumberFormat="1" applyFont="1" applyAlignment="1">
      <alignment horizontal="center" vertical="center" wrapText="1"/>
    </xf>
    <xf numFmtId="0" fontId="8" fillId="0" borderId="0" xfId="1" applyFont="1" applyAlignment="1">
      <alignment horizontal="center" vertical="center" wrapText="1"/>
    </xf>
    <xf numFmtId="0" fontId="2" fillId="0" borderId="0" xfId="1" applyFont="1" applyBorder="1" applyAlignment="1">
      <alignment vertical="center"/>
    </xf>
    <xf numFmtId="164" fontId="10" fillId="0" borderId="12" xfId="1" applyNumberFormat="1" applyFont="1" applyBorder="1" applyAlignment="1">
      <alignment horizontal="right" vertical="center"/>
    </xf>
    <xf numFmtId="49" fontId="10" fillId="0" borderId="12" xfId="1" applyNumberFormat="1" applyFont="1" applyBorder="1" applyAlignment="1">
      <alignment vertical="center"/>
    </xf>
    <xf numFmtId="164" fontId="12" fillId="0" borderId="12" xfId="1" applyNumberFormat="1" applyFont="1" applyBorder="1" applyAlignment="1">
      <alignment horizontal="right" vertical="top"/>
    </xf>
    <xf numFmtId="49" fontId="12" fillId="0" borderId="12" xfId="1" applyNumberFormat="1" applyFont="1" applyBorder="1" applyAlignment="1">
      <alignment vertical="top" wrapText="1"/>
    </xf>
    <xf numFmtId="49" fontId="12" fillId="0" borderId="12" xfId="1" applyNumberFormat="1" applyFont="1" applyBorder="1" applyAlignment="1">
      <alignment vertical="top"/>
    </xf>
    <xf numFmtId="49" fontId="12" fillId="0" borderId="11" xfId="1" applyNumberFormat="1" applyFont="1" applyBorder="1" applyAlignment="1">
      <alignment vertical="top" wrapText="1"/>
    </xf>
    <xf numFmtId="49" fontId="12" fillId="0" borderId="11" xfId="1" applyNumberFormat="1" applyFont="1" applyBorder="1" applyAlignment="1">
      <alignment vertical="top"/>
    </xf>
    <xf numFmtId="0" fontId="11" fillId="0" borderId="12" xfId="1" applyFont="1" applyBorder="1" applyAlignment="1">
      <alignment vertical="center"/>
    </xf>
    <xf numFmtId="49" fontId="10" fillId="0" borderId="12" xfId="1" applyNumberFormat="1" applyFont="1" applyBorder="1" applyAlignment="1">
      <alignment vertical="center"/>
    </xf>
    <xf numFmtId="0" fontId="6" fillId="0" borderId="12" xfId="1" applyFont="1" applyBorder="1" applyAlignment="1">
      <alignment vertical="center"/>
    </xf>
    <xf numFmtId="49" fontId="8" fillId="0" borderId="12" xfId="1" applyNumberFormat="1" applyFont="1" applyBorder="1" applyAlignment="1">
      <alignment vertical="center"/>
    </xf>
    <xf numFmtId="49" fontId="8" fillId="0" borderId="2" xfId="1" applyNumberFormat="1" applyFont="1" applyBorder="1" applyAlignment="1">
      <alignment horizontal="center" vertical="center"/>
    </xf>
    <xf numFmtId="0" fontId="1" fillId="0" borderId="12" xfId="1" applyBorder="1" applyAlignment="1">
      <alignment vertical="center" wrapText="1"/>
    </xf>
    <xf numFmtId="0" fontId="2" fillId="0" borderId="12" xfId="1" applyFont="1" applyBorder="1" applyAlignment="1">
      <alignment vertical="center" wrapText="1"/>
    </xf>
    <xf numFmtId="0" fontId="13" fillId="0" borderId="12" xfId="1" applyFont="1" applyBorder="1" applyAlignment="1">
      <alignment vertical="center" wrapText="1"/>
    </xf>
    <xf numFmtId="0" fontId="12" fillId="0" borderId="12" xfId="1" applyFont="1" applyBorder="1" applyAlignment="1">
      <alignment vertical="center" wrapText="1"/>
    </xf>
    <xf numFmtId="0" fontId="12" fillId="0" borderId="12" xfId="1" applyFont="1" applyBorder="1" applyAlignment="1">
      <alignment vertical="center" wrapText="1"/>
    </xf>
    <xf numFmtId="0" fontId="12" fillId="0" borderId="12" xfId="1" applyFont="1" applyBorder="1" applyAlignment="1">
      <alignment vertical="center"/>
    </xf>
    <xf numFmtId="0" fontId="2" fillId="0" borderId="12" xfId="1" applyFont="1" applyBorder="1" applyAlignment="1">
      <alignment vertical="center" wrapText="1"/>
    </xf>
    <xf numFmtId="0" fontId="2" fillId="0" borderId="12" xfId="1" applyFont="1" applyBorder="1" applyAlignment="1">
      <alignment vertical="center"/>
    </xf>
    <xf numFmtId="0" fontId="6" fillId="0" borderId="12" xfId="1" applyFont="1" applyBorder="1" applyAlignment="1">
      <alignment vertical="center" wrapText="1"/>
    </xf>
    <xf numFmtId="0" fontId="8" fillId="0" borderId="12" xfId="1" applyFont="1" applyBorder="1" applyAlignment="1">
      <alignment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2" xfId="1" applyFont="1" applyBorder="1" applyAlignment="1">
      <alignment horizontal="center" vertical="center" wrapText="1"/>
    </xf>
    <xf numFmtId="164" fontId="2" fillId="0" borderId="0" xfId="1" applyNumberFormat="1" applyFont="1" applyAlignment="1">
      <alignment vertical="center"/>
    </xf>
    <xf numFmtId="49" fontId="8" fillId="0" borderId="9" xfId="1" applyNumberFormat="1" applyFont="1" applyBorder="1" applyAlignment="1">
      <alignment vertical="center" wrapText="1"/>
    </xf>
    <xf numFmtId="0" fontId="6" fillId="0" borderId="0" xfId="1" applyFont="1" applyAlignment="1">
      <alignment vertical="center"/>
    </xf>
    <xf numFmtId="164" fontId="8" fillId="0" borderId="0" xfId="1" applyNumberFormat="1" applyFont="1" applyAlignment="1">
      <alignment vertical="center"/>
    </xf>
    <xf numFmtId="164" fontId="8" fillId="0" borderId="0" xfId="1" applyNumberFormat="1" applyFont="1" applyAlignment="1">
      <alignment vertical="center"/>
    </xf>
    <xf numFmtId="0" fontId="8" fillId="0" borderId="0" xfId="1" applyFont="1" applyAlignment="1">
      <alignment vertical="center" wrapText="1"/>
    </xf>
    <xf numFmtId="49" fontId="8" fillId="0" borderId="12" xfId="1" applyNumberFormat="1" applyFont="1" applyBorder="1" applyAlignment="1">
      <alignment vertical="center" wrapText="1"/>
    </xf>
    <xf numFmtId="0" fontId="8" fillId="0" borderId="0" xfId="1" applyFont="1" applyAlignment="1">
      <alignment horizontal="center" vertical="center" wrapText="1"/>
    </xf>
    <xf numFmtId="164" fontId="2" fillId="2" borderId="12" xfId="1" applyNumberFormat="1" applyFont="1" applyFill="1" applyBorder="1" applyAlignment="1">
      <alignment horizontal="right" vertical="center"/>
    </xf>
    <xf numFmtId="49" fontId="2" fillId="0" borderId="12" xfId="1" applyNumberFormat="1" applyFont="1" applyBorder="1" applyAlignment="1">
      <alignment vertical="center" wrapText="1"/>
    </xf>
    <xf numFmtId="164" fontId="2" fillId="2" borderId="11" xfId="1" applyNumberFormat="1" applyFont="1" applyFill="1" applyBorder="1" applyAlignment="1">
      <alignment horizontal="right" vertical="center"/>
    </xf>
    <xf numFmtId="49" fontId="2" fillId="0" borderId="11" xfId="1" applyNumberFormat="1" applyFont="1" applyBorder="1" applyAlignment="1">
      <alignment vertical="center" wrapText="1"/>
    </xf>
    <xf numFmtId="49" fontId="2" fillId="0" borderId="10" xfId="1" applyNumberFormat="1" applyFont="1" applyBorder="1" applyAlignment="1">
      <alignment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38" xfId="1" applyFont="1" applyBorder="1" applyAlignment="1">
      <alignment horizontal="center" vertical="center" wrapText="1"/>
    </xf>
    <xf numFmtId="164" fontId="8" fillId="0" borderId="34" xfId="1" applyNumberFormat="1" applyFont="1" applyBorder="1" applyAlignment="1">
      <alignment horizontal="right" vertical="center"/>
    </xf>
    <xf numFmtId="0" fontId="8" fillId="0" borderId="35" xfId="1" applyFont="1" applyBorder="1" applyAlignment="1">
      <alignment horizontal="center" vertical="center" wrapText="1"/>
    </xf>
    <xf numFmtId="164" fontId="8" fillId="0" borderId="29" xfId="1" applyNumberFormat="1" applyFont="1" applyBorder="1" applyAlignment="1">
      <alignment horizontal="right" vertical="center"/>
    </xf>
    <xf numFmtId="0" fontId="1" fillId="0" borderId="0" xfId="1" applyAlignment="1">
      <alignment horizontal="center" vertical="center"/>
    </xf>
    <xf numFmtId="164" fontId="8" fillId="2" borderId="9" xfId="1" applyNumberFormat="1" applyFont="1" applyFill="1" applyBorder="1" applyAlignment="1">
      <alignment horizontal="right" vertical="center"/>
    </xf>
    <xf numFmtId="164" fontId="10" fillId="2" borderId="12" xfId="1" applyNumberFormat="1" applyFont="1" applyFill="1" applyBorder="1" applyAlignment="1">
      <alignment horizontal="right" vertical="center"/>
    </xf>
    <xf numFmtId="0" fontId="11" fillId="0" borderId="12" xfId="1" applyFont="1" applyBorder="1" applyAlignment="1">
      <alignment horizontal="center" vertical="center" wrapText="1"/>
    </xf>
    <xf numFmtId="49" fontId="10" fillId="0" borderId="12" xfId="1" applyNumberFormat="1" applyFont="1" applyBorder="1" applyAlignment="1">
      <alignment horizontal="center" vertical="center" wrapText="1"/>
    </xf>
    <xf numFmtId="164" fontId="10" fillId="0" borderId="9" xfId="1" applyNumberFormat="1" applyFont="1" applyBorder="1" applyAlignment="1">
      <alignment horizontal="right" vertical="center"/>
    </xf>
    <xf numFmtId="164" fontId="10" fillId="2" borderId="9" xfId="1" applyNumberFormat="1" applyFont="1" applyFill="1" applyBorder="1" applyAlignment="1">
      <alignment horizontal="right" vertical="center"/>
    </xf>
    <xf numFmtId="0" fontId="10" fillId="0" borderId="9" xfId="1" applyFont="1" applyBorder="1" applyAlignment="1">
      <alignment vertical="center" wrapText="1"/>
    </xf>
    <xf numFmtId="49" fontId="10" fillId="0" borderId="9" xfId="1" applyNumberFormat="1" applyFont="1" applyBorder="1" applyAlignment="1">
      <alignment vertical="center"/>
    </xf>
    <xf numFmtId="164" fontId="12" fillId="0" borderId="11" xfId="1" applyNumberFormat="1" applyFont="1" applyBorder="1" applyAlignment="1">
      <alignment horizontal="right" vertical="center"/>
    </xf>
    <xf numFmtId="164" fontId="12" fillId="2" borderId="11" xfId="1" applyNumberFormat="1" applyFont="1" applyFill="1" applyBorder="1" applyAlignment="1">
      <alignment horizontal="right" vertical="center"/>
    </xf>
    <xf numFmtId="0" fontId="12" fillId="0" borderId="11" xfId="1" applyFont="1" applyBorder="1" applyAlignment="1">
      <alignment vertical="center" wrapText="1"/>
    </xf>
    <xf numFmtId="49" fontId="12" fillId="0" borderId="11" xfId="1" applyNumberFormat="1" applyFont="1" applyBorder="1" applyAlignment="1">
      <alignment vertical="center"/>
    </xf>
    <xf numFmtId="164" fontId="8" fillId="0" borderId="11" xfId="1" applyNumberFormat="1" applyFont="1" applyBorder="1" applyAlignment="1">
      <alignment horizontal="right" vertical="center"/>
    </xf>
    <xf numFmtId="0" fontId="8" fillId="0" borderId="9" xfId="1" applyFont="1" applyBorder="1" applyAlignment="1">
      <alignment vertical="center" wrapText="1"/>
    </xf>
    <xf numFmtId="49" fontId="8" fillId="0" borderId="9" xfId="1" applyNumberFormat="1" applyFont="1" applyBorder="1" applyAlignment="1">
      <alignment vertical="center"/>
    </xf>
    <xf numFmtId="0" fontId="2" fillId="0" borderId="11" xfId="1" applyFont="1" applyBorder="1" applyAlignment="1">
      <alignment vertical="center" wrapText="1"/>
    </xf>
    <xf numFmtId="49" fontId="2" fillId="0" borderId="11" xfId="1" applyNumberFormat="1" applyFont="1" applyBorder="1" applyAlignment="1">
      <alignment vertical="center"/>
    </xf>
    <xf numFmtId="0" fontId="8" fillId="0" borderId="0" xfId="1" applyFont="1" applyAlignment="1">
      <alignment vertical="center"/>
    </xf>
    <xf numFmtId="0" fontId="1" fillId="0" borderId="0" xfId="1" applyAlignment="1">
      <alignment horizontal="center" vertical="center" wrapText="1"/>
    </xf>
    <xf numFmtId="0" fontId="6" fillId="0" borderId="10" xfId="1" applyFont="1" applyBorder="1" applyAlignment="1">
      <alignment horizontal="center" vertical="center"/>
    </xf>
    <xf numFmtId="49" fontId="8" fillId="0" borderId="10" xfId="1" applyNumberFormat="1" applyFont="1" applyBorder="1" applyAlignment="1">
      <alignment horizontal="center" vertical="center"/>
    </xf>
    <xf numFmtId="0" fontId="8" fillId="0" borderId="12" xfId="1" applyFont="1" applyBorder="1" applyAlignment="1">
      <alignment vertical="center" wrapText="1"/>
    </xf>
    <xf numFmtId="49" fontId="8" fillId="0" borderId="12" xfId="1" applyNumberFormat="1" applyFont="1" applyBorder="1" applyAlignment="1">
      <alignment vertical="center"/>
    </xf>
    <xf numFmtId="0" fontId="10" fillId="0" borderId="12" xfId="1" applyFont="1" applyBorder="1" applyAlignment="1">
      <alignment vertical="center" wrapText="1"/>
    </xf>
    <xf numFmtId="0" fontId="6" fillId="0" borderId="9" xfId="1" applyFont="1" applyBorder="1" applyAlignment="1">
      <alignment vertical="center"/>
    </xf>
    <xf numFmtId="49" fontId="8" fillId="0" borderId="9" xfId="1" applyNumberFormat="1" applyFont="1" applyBorder="1" applyAlignment="1">
      <alignment vertical="center"/>
    </xf>
    <xf numFmtId="0" fontId="6" fillId="0" borderId="9" xfId="1" applyFont="1" applyBorder="1" applyAlignment="1">
      <alignment vertical="center" wrapText="1"/>
    </xf>
    <xf numFmtId="49" fontId="8" fillId="0" borderId="9" xfId="1" applyNumberFormat="1" applyFont="1" applyBorder="1" applyAlignment="1">
      <alignment vertical="center" wrapText="1"/>
    </xf>
    <xf numFmtId="164" fontId="12" fillId="2" borderId="12" xfId="1" applyNumberFormat="1" applyFont="1" applyFill="1" applyBorder="1" applyAlignment="1">
      <alignment horizontal="right" vertical="center"/>
    </xf>
    <xf numFmtId="49" fontId="12" fillId="0" borderId="12" xfId="1" applyNumberFormat="1" applyFont="1" applyBorder="1" applyAlignment="1">
      <alignment vertical="center"/>
    </xf>
    <xf numFmtId="164" fontId="8" fillId="0" borderId="9" xfId="1" applyNumberFormat="1" applyFont="1" applyBorder="1" applyAlignment="1">
      <alignment horizontal="right" vertical="center" wrapText="1"/>
    </xf>
    <xf numFmtId="0" fontId="6" fillId="0" borderId="13" xfId="1" applyFont="1" applyBorder="1" applyAlignment="1">
      <alignment horizontal="center" vertical="center" wrapText="1"/>
    </xf>
    <xf numFmtId="49" fontId="8" fillId="0" borderId="15" xfId="1" applyNumberFormat="1" applyFont="1" applyBorder="1" applyAlignment="1">
      <alignment horizontal="center" vertical="center" wrapText="1"/>
    </xf>
    <xf numFmtId="0" fontId="12" fillId="0" borderId="12" xfId="1" applyFont="1" applyBorder="1" applyAlignment="1">
      <alignment vertical="top" wrapText="1"/>
    </xf>
    <xf numFmtId="0" fontId="10" fillId="0" borderId="9" xfId="1" applyFont="1" applyBorder="1" applyAlignment="1">
      <alignment horizontal="center" vertical="top" wrapText="1"/>
    </xf>
    <xf numFmtId="49" fontId="10" fillId="0" borderId="9" xfId="1" applyNumberFormat="1" applyFont="1" applyBorder="1" applyAlignment="1">
      <alignment vertical="top"/>
    </xf>
    <xf numFmtId="0" fontId="1" fillId="0" borderId="9" xfId="1" applyBorder="1" applyAlignment="1">
      <alignment horizontal="center" vertical="center"/>
    </xf>
    <xf numFmtId="0" fontId="1" fillId="0" borderId="12" xfId="1" applyBorder="1" applyAlignment="1">
      <alignment horizontal="center" vertical="center"/>
    </xf>
    <xf numFmtId="0" fontId="8" fillId="0" borderId="10" xfId="1" applyFont="1" applyBorder="1" applyAlignment="1">
      <alignment horizontal="center" vertical="center"/>
    </xf>
    <xf numFmtId="0" fontId="1" fillId="0" borderId="10" xfId="1" applyBorder="1" applyAlignment="1">
      <alignment horizontal="center" vertical="center"/>
    </xf>
    <xf numFmtId="0" fontId="1" fillId="0" borderId="0" xfId="1" applyAlignment="1">
      <alignment vertical="center" wrapText="1"/>
    </xf>
    <xf numFmtId="0" fontId="7" fillId="0" borderId="0" xfId="1" applyFont="1" applyAlignment="1">
      <alignment vertical="center" wrapText="1"/>
    </xf>
    <xf numFmtId="0" fontId="2" fillId="0" borderId="12" xfId="1" applyFont="1" applyBorder="1" applyAlignment="1">
      <alignment vertical="top" wrapText="1"/>
    </xf>
    <xf numFmtId="0" fontId="6" fillId="0" borderId="13" xfId="1" applyFont="1" applyBorder="1" applyAlignment="1">
      <alignment horizontal="center" vertical="top"/>
    </xf>
    <xf numFmtId="49" fontId="8" fillId="0" borderId="15" xfId="1" applyNumberFormat="1" applyFont="1" applyBorder="1" applyAlignment="1">
      <alignment horizontal="center" vertical="top"/>
    </xf>
    <xf numFmtId="164" fontId="8" fillId="2" borderId="9" xfId="1" applyNumberFormat="1" applyFont="1" applyFill="1" applyBorder="1" applyAlignment="1">
      <alignment horizontal="right" vertical="top"/>
    </xf>
    <xf numFmtId="164" fontId="8" fillId="0" borderId="12" xfId="1" applyNumberFormat="1" applyFont="1" applyBorder="1" applyAlignment="1">
      <alignment horizontal="right" vertical="top"/>
    </xf>
    <xf numFmtId="0" fontId="8" fillId="0" borderId="12" xfId="1" applyFont="1" applyBorder="1" applyAlignment="1">
      <alignment vertical="top" wrapText="1"/>
    </xf>
    <xf numFmtId="49" fontId="8" fillId="0" borderId="12" xfId="1" applyNumberFormat="1" applyFont="1" applyBorder="1" applyAlignment="1">
      <alignment vertical="top"/>
    </xf>
    <xf numFmtId="0" fontId="6" fillId="0" borderId="6" xfId="1" applyFont="1" applyBorder="1" applyAlignment="1">
      <alignment horizontal="center" vertical="top"/>
    </xf>
    <xf numFmtId="49" fontId="8" fillId="0" borderId="8" xfId="1" applyNumberFormat="1" applyFont="1" applyBorder="1" applyAlignment="1">
      <alignment horizontal="center" vertical="top"/>
    </xf>
    <xf numFmtId="49" fontId="2" fillId="0" borderId="0" xfId="1" applyNumberFormat="1" applyFont="1" applyAlignment="1">
      <alignment vertical="center"/>
    </xf>
    <xf numFmtId="164" fontId="6" fillId="0" borderId="16" xfId="1" applyNumberFormat="1" applyFont="1" applyBorder="1" applyAlignment="1">
      <alignment horizontal="right" vertical="center"/>
    </xf>
    <xf numFmtId="164" fontId="8" fillId="0" borderId="17" xfId="1" applyNumberFormat="1" applyFont="1" applyBorder="1" applyAlignment="1">
      <alignment horizontal="right" vertical="center"/>
    </xf>
    <xf numFmtId="164" fontId="6" fillId="0" borderId="17" xfId="1" applyNumberFormat="1" applyFont="1" applyBorder="1" applyAlignment="1">
      <alignment horizontal="right" vertical="center"/>
    </xf>
    <xf numFmtId="0" fontId="6" fillId="0" borderId="21" xfId="1" applyFont="1" applyBorder="1" applyAlignment="1">
      <alignment horizontal="center" vertical="center"/>
    </xf>
    <xf numFmtId="0" fontId="8" fillId="0" borderId="22" xfId="1" applyFont="1" applyBorder="1" applyAlignment="1">
      <alignment horizontal="center" vertical="center"/>
    </xf>
    <xf numFmtId="164" fontId="1" fillId="0" borderId="42" xfId="1" applyNumberFormat="1" applyBorder="1" applyAlignment="1">
      <alignment horizontal="right" vertical="center"/>
    </xf>
    <xf numFmtId="164" fontId="2" fillId="0" borderId="42" xfId="1" applyNumberFormat="1" applyFont="1" applyBorder="1" applyAlignment="1">
      <alignment horizontal="right" vertical="center"/>
    </xf>
    <xf numFmtId="0" fontId="8" fillId="0" borderId="12" xfId="1" applyFont="1" applyBorder="1" applyAlignment="1">
      <alignment vertical="center"/>
    </xf>
    <xf numFmtId="0" fontId="6" fillId="0" borderId="12" xfId="1" applyFont="1" applyBorder="1" applyAlignment="1">
      <alignment horizontal="left" vertical="center"/>
    </xf>
    <xf numFmtId="0" fontId="8" fillId="0" borderId="12" xfId="1" applyFont="1" applyBorder="1" applyAlignment="1">
      <alignment horizontal="left" vertical="center" wrapText="1"/>
    </xf>
    <xf numFmtId="0" fontId="6" fillId="0" borderId="0" xfId="1" applyFont="1" applyBorder="1" applyAlignment="1">
      <alignment horizontal="center" vertical="center"/>
    </xf>
    <xf numFmtId="0" fontId="8" fillId="0" borderId="0" xfId="1" applyFont="1" applyBorder="1" applyAlignment="1">
      <alignment horizontal="center" vertical="center"/>
    </xf>
    <xf numFmtId="164" fontId="1" fillId="0" borderId="0" xfId="1" applyNumberFormat="1" applyAlignment="1">
      <alignment horizontal="right" vertical="center"/>
    </xf>
    <xf numFmtId="164" fontId="2" fillId="0" borderId="0" xfId="1" applyNumberFormat="1" applyFont="1" applyAlignment="1">
      <alignment horizontal="right"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49" fontId="8" fillId="0" borderId="15" xfId="1" applyNumberFormat="1" applyFont="1" applyBorder="1" applyAlignment="1">
      <alignment horizontal="center" vertical="center"/>
    </xf>
    <xf numFmtId="164" fontId="8" fillId="0" borderId="26" xfId="1" applyNumberFormat="1" applyFont="1" applyBorder="1" applyAlignment="1">
      <alignment horizontal="right" vertical="center"/>
    </xf>
    <xf numFmtId="164" fontId="8" fillId="0" borderId="27" xfId="1" applyNumberFormat="1" applyFont="1" applyBorder="1" applyAlignment="1">
      <alignment horizontal="right" vertical="center"/>
    </xf>
    <xf numFmtId="49" fontId="8" fillId="0" borderId="28" xfId="1" applyNumberFormat="1" applyFont="1" applyBorder="1" applyAlignment="1">
      <alignment vertical="center" wrapText="1"/>
    </xf>
    <xf numFmtId="164" fontId="8" fillId="2" borderId="26" xfId="1" applyNumberFormat="1" applyFont="1" applyFill="1" applyBorder="1" applyAlignment="1">
      <alignment horizontal="right" vertical="center"/>
    </xf>
    <xf numFmtId="164" fontId="8" fillId="2" borderId="27" xfId="1" applyNumberFormat="1" applyFont="1" applyFill="1" applyBorder="1" applyAlignment="1">
      <alignment horizontal="right" vertical="center"/>
    </xf>
    <xf numFmtId="49" fontId="10" fillId="0" borderId="9" xfId="1" applyNumberFormat="1" applyFont="1" applyBorder="1" applyAlignment="1">
      <alignment vertical="center" wrapText="1"/>
    </xf>
    <xf numFmtId="49" fontId="8" fillId="0" borderId="11" xfId="1" applyNumberFormat="1" applyFont="1" applyBorder="1" applyAlignment="1">
      <alignment vertical="center" wrapText="1"/>
    </xf>
    <xf numFmtId="49" fontId="8" fillId="0" borderId="10" xfId="1" applyNumberFormat="1" applyFont="1" applyBorder="1" applyAlignment="1">
      <alignment vertical="center" wrapText="1"/>
    </xf>
    <xf numFmtId="49" fontId="8" fillId="0" borderId="10" xfId="1" applyNumberFormat="1" applyFont="1" applyBorder="1" applyAlignment="1">
      <alignment horizontal="center" vertical="center"/>
    </xf>
    <xf numFmtId="49" fontId="10" fillId="0" borderId="12" xfId="1" applyNumberFormat="1" applyFont="1" applyBorder="1" applyAlignment="1">
      <alignment vertical="center" wrapText="1"/>
    </xf>
    <xf numFmtId="0" fontId="6" fillId="0" borderId="27" xfId="1" applyFont="1" applyBorder="1" applyAlignment="1">
      <alignment horizontal="right" vertical="center"/>
    </xf>
    <xf numFmtId="49" fontId="8" fillId="0" borderId="28" xfId="1" applyNumberFormat="1" applyFont="1" applyBorder="1" applyAlignment="1">
      <alignment horizontal="right" vertical="center"/>
    </xf>
    <xf numFmtId="164" fontId="2" fillId="2" borderId="10" xfId="1" applyNumberFormat="1" applyFont="1" applyFill="1" applyBorder="1" applyAlignment="1">
      <alignment horizontal="right" vertical="center"/>
    </xf>
    <xf numFmtId="0" fontId="2" fillId="0" borderId="10" xfId="1" applyFont="1" applyBorder="1" applyAlignment="1">
      <alignment vertical="center" wrapText="1"/>
    </xf>
    <xf numFmtId="49" fontId="2" fillId="0" borderId="10" xfId="1" applyNumberFormat="1" applyFont="1" applyBorder="1" applyAlignment="1">
      <alignment vertical="center"/>
    </xf>
    <xf numFmtId="49" fontId="2" fillId="2" borderId="11" xfId="1" applyNumberFormat="1" applyFont="1" applyFill="1" applyBorder="1" applyAlignment="1">
      <alignment vertical="center"/>
    </xf>
    <xf numFmtId="0" fontId="7" fillId="0" borderId="0" xfId="1" applyFont="1" applyAlignment="1">
      <alignment vertical="center" wrapText="1"/>
    </xf>
    <xf numFmtId="164" fontId="6" fillId="0" borderId="26" xfId="1" applyNumberFormat="1" applyFont="1" applyBorder="1" applyAlignment="1">
      <alignment horizontal="right" vertical="center"/>
    </xf>
    <xf numFmtId="165" fontId="8" fillId="0" borderId="27" xfId="1" applyNumberFormat="1" applyFont="1" applyBorder="1" applyAlignment="1">
      <alignment horizontal="right" vertical="center" wrapText="1"/>
    </xf>
    <xf numFmtId="0" fontId="6" fillId="0" borderId="27" xfId="1" applyFont="1" applyBorder="1" applyAlignment="1">
      <alignment horizontal="center" vertical="center"/>
    </xf>
    <xf numFmtId="49" fontId="8" fillId="0" borderId="28" xfId="1" applyNumberFormat="1" applyFont="1" applyBorder="1" applyAlignment="1">
      <alignment horizontal="center" vertical="center" wrapText="1"/>
    </xf>
    <xf numFmtId="164" fontId="2" fillId="0" borderId="0" xfId="1" applyNumberFormat="1" applyFont="1" applyAlignment="1">
      <alignment horizontal="right" vertical="center"/>
    </xf>
    <xf numFmtId="49" fontId="12" fillId="0" borderId="11" xfId="1" applyNumberFormat="1" applyFont="1" applyBorder="1" applyAlignment="1">
      <alignment vertical="center" wrapText="1"/>
    </xf>
    <xf numFmtId="164" fontId="12" fillId="0" borderId="10" xfId="1" applyNumberFormat="1" applyFont="1" applyBorder="1" applyAlignment="1">
      <alignment horizontal="right" vertical="center"/>
    </xf>
    <xf numFmtId="0" fontId="12" fillId="0" borderId="10" xfId="1" applyFont="1" applyBorder="1" applyAlignment="1">
      <alignment vertical="center" wrapText="1"/>
    </xf>
    <xf numFmtId="49" fontId="12" fillId="0" borderId="10" xfId="1" applyNumberFormat="1" applyFont="1" applyBorder="1" applyAlignment="1">
      <alignment vertical="center" wrapText="1"/>
    </xf>
    <xf numFmtId="0" fontId="11" fillId="0" borderId="9" xfId="1" applyFont="1" applyBorder="1" applyAlignment="1">
      <alignment horizontal="center" vertical="center"/>
    </xf>
    <xf numFmtId="49" fontId="10" fillId="0" borderId="9" xfId="1" applyNumberFormat="1" applyFont="1" applyBorder="1" applyAlignment="1">
      <alignment horizontal="center" vertical="center" wrapText="1"/>
    </xf>
    <xf numFmtId="164" fontId="1" fillId="0" borderId="9" xfId="1" applyNumberFormat="1" applyBorder="1" applyAlignment="1">
      <alignment horizontal="right" vertical="center"/>
    </xf>
    <xf numFmtId="165" fontId="8" fillId="0" borderId="9" xfId="1" applyNumberFormat="1" applyFont="1" applyBorder="1" applyAlignment="1">
      <alignment horizontal="right" vertical="center"/>
    </xf>
    <xf numFmtId="49" fontId="10" fillId="0" borderId="9" xfId="1" applyNumberFormat="1" applyFont="1" applyBorder="1" applyAlignment="1">
      <alignment horizontal="center" vertical="center"/>
    </xf>
    <xf numFmtId="164" fontId="2" fillId="0" borderId="9" xfId="1" applyNumberFormat="1" applyFont="1" applyBorder="1" applyAlignment="1">
      <alignment horizontal="right" vertical="center"/>
    </xf>
    <xf numFmtId="0" fontId="2" fillId="0" borderId="0" xfId="1" applyFont="1" applyAlignment="1">
      <alignment vertical="center"/>
    </xf>
    <xf numFmtId="164" fontId="1" fillId="0" borderId="26" xfId="1" applyNumberFormat="1" applyBorder="1" applyAlignment="1">
      <alignment horizontal="right" vertical="center"/>
    </xf>
    <xf numFmtId="164" fontId="2" fillId="0" borderId="27" xfId="1" applyNumberFormat="1" applyFont="1" applyBorder="1" applyAlignment="1">
      <alignment horizontal="right" vertical="center"/>
    </xf>
    <xf numFmtId="164" fontId="1" fillId="0" borderId="27" xfId="1" applyNumberFormat="1" applyBorder="1" applyAlignment="1">
      <alignment horizontal="right" vertical="center"/>
    </xf>
    <xf numFmtId="0" fontId="6" fillId="0" borderId="27" xfId="1" applyFont="1" applyBorder="1" applyAlignment="1">
      <alignment horizontal="center" vertical="center" wrapText="1"/>
    </xf>
    <xf numFmtId="0" fontId="8" fillId="0" borderId="28" xfId="1" applyFont="1" applyBorder="1" applyAlignment="1">
      <alignment horizontal="center" vertical="center" wrapText="1"/>
    </xf>
    <xf numFmtId="164" fontId="6" fillId="0" borderId="1" xfId="1" applyNumberFormat="1" applyFont="1" applyBorder="1" applyAlignment="1">
      <alignment horizontal="right" vertical="center"/>
    </xf>
    <xf numFmtId="164" fontId="8" fillId="0" borderId="2" xfId="1" applyNumberFormat="1" applyFont="1" applyBorder="1" applyAlignment="1">
      <alignment horizontal="right" vertical="center"/>
    </xf>
    <xf numFmtId="0" fontId="8" fillId="0" borderId="3" xfId="1" applyFont="1" applyBorder="1" applyAlignment="1">
      <alignment vertical="center"/>
    </xf>
    <xf numFmtId="49" fontId="8" fillId="0" borderId="3" xfId="1" applyNumberFormat="1" applyFont="1" applyBorder="1" applyAlignment="1">
      <alignment vertical="center" wrapText="1"/>
    </xf>
    <xf numFmtId="49" fontId="8" fillId="0" borderId="3" xfId="1" applyNumberFormat="1" applyFont="1" applyBorder="1" applyAlignment="1">
      <alignment vertical="center"/>
    </xf>
    <xf numFmtId="0" fontId="6" fillId="0" borderId="3" xfId="1" applyFont="1" applyBorder="1" applyAlignment="1">
      <alignment vertical="center"/>
    </xf>
    <xf numFmtId="164" fontId="6" fillId="0" borderId="13" xfId="1" applyNumberFormat="1" applyFont="1" applyBorder="1" applyAlignment="1">
      <alignment horizontal="right" vertical="center"/>
    </xf>
    <xf numFmtId="164" fontId="8" fillId="0" borderId="14" xfId="1" applyNumberFormat="1" applyFont="1" applyBorder="1" applyAlignment="1">
      <alignment horizontal="right" vertical="center"/>
    </xf>
    <xf numFmtId="0" fontId="8" fillId="0" borderId="15" xfId="1" applyFont="1" applyBorder="1" applyAlignment="1">
      <alignment vertical="center"/>
    </xf>
    <xf numFmtId="49" fontId="8" fillId="0" borderId="15" xfId="1" applyNumberFormat="1" applyFont="1" applyBorder="1" applyAlignment="1">
      <alignment vertical="center" wrapText="1"/>
    </xf>
    <xf numFmtId="164" fontId="1" fillId="0" borderId="1" xfId="1" applyNumberFormat="1" applyBorder="1" applyAlignment="1">
      <alignment horizontal="right" vertical="center"/>
    </xf>
    <xf numFmtId="164" fontId="2" fillId="0" borderId="2" xfId="1" applyNumberFormat="1" applyFont="1" applyBorder="1" applyAlignment="1">
      <alignment horizontal="right" vertical="center"/>
    </xf>
    <xf numFmtId="0" fontId="2" fillId="0" borderId="5" xfId="1" applyFont="1" applyBorder="1" applyAlignment="1">
      <alignment vertical="center"/>
    </xf>
    <xf numFmtId="49" fontId="2" fillId="0" borderId="5" xfId="1" applyNumberFormat="1" applyFont="1" applyBorder="1" applyAlignment="1">
      <alignment vertical="center" wrapText="1"/>
    </xf>
    <xf numFmtId="164" fontId="1" fillId="0" borderId="4" xfId="1" applyNumberFormat="1" applyBorder="1" applyAlignment="1">
      <alignment horizontal="right" vertical="center"/>
    </xf>
    <xf numFmtId="164" fontId="2" fillId="0" borderId="0" xfId="1" applyNumberFormat="1" applyFont="1" applyBorder="1" applyAlignment="1">
      <alignment horizontal="right" vertical="center"/>
    </xf>
    <xf numFmtId="0" fontId="6" fillId="0" borderId="14" xfId="1" applyFont="1" applyBorder="1" applyAlignment="1">
      <alignment horizontal="center" vertical="center" wrapText="1"/>
    </xf>
    <xf numFmtId="49" fontId="8" fillId="0" borderId="15" xfId="1" applyNumberFormat="1" applyFont="1" applyBorder="1" applyAlignment="1">
      <alignment horizontal="center" vertical="center" wrapText="1"/>
    </xf>
    <xf numFmtId="49" fontId="8" fillId="0" borderId="15" xfId="1" applyNumberFormat="1" applyFont="1" applyBorder="1" applyAlignment="1">
      <alignment vertical="center"/>
    </xf>
    <xf numFmtId="0" fontId="6" fillId="0" borderId="15" xfId="1" applyFont="1" applyBorder="1" applyAlignment="1">
      <alignment vertical="center"/>
    </xf>
    <xf numFmtId="49" fontId="7" fillId="0" borderId="0" xfId="1" applyNumberFormat="1" applyFont="1"/>
    <xf numFmtId="164" fontId="2" fillId="0" borderId="13" xfId="1" applyNumberFormat="1" applyFont="1" applyBorder="1"/>
    <xf numFmtId="0" fontId="2" fillId="0" borderId="14" xfId="1" applyFont="1" applyBorder="1"/>
    <xf numFmtId="0" fontId="2" fillId="0" borderId="15" xfId="1" applyFont="1" applyBorder="1"/>
    <xf numFmtId="0" fontId="8" fillId="0" borderId="14" xfId="1" applyFont="1" applyBorder="1" applyAlignment="1">
      <alignment horizontal="right"/>
    </xf>
    <xf numFmtId="0" fontId="8" fillId="0" borderId="14" xfId="1" applyFont="1" applyBorder="1"/>
    <xf numFmtId="49" fontId="8" fillId="0" borderId="15" xfId="1" applyNumberFormat="1" applyFont="1" applyBorder="1"/>
    <xf numFmtId="164" fontId="2" fillId="0" borderId="13" xfId="1" applyNumberFormat="1" applyFont="1" applyBorder="1" applyAlignment="1">
      <alignment horizontal="right"/>
    </xf>
    <xf numFmtId="0" fontId="1" fillId="0" borderId="13" xfId="1" applyBorder="1" applyAlignment="1">
      <alignment horizontal="center"/>
    </xf>
    <xf numFmtId="0" fontId="1" fillId="0" borderId="14" xfId="1" applyBorder="1" applyAlignment="1">
      <alignment horizontal="center"/>
    </xf>
    <xf numFmtId="49" fontId="8" fillId="0" borderId="15" xfId="1" applyNumberFormat="1" applyFont="1" applyBorder="1" applyAlignment="1">
      <alignment horizontal="center"/>
    </xf>
    <xf numFmtId="49" fontId="2" fillId="0" borderId="15" xfId="1" applyNumberFormat="1" applyFont="1" applyBorder="1"/>
    <xf numFmtId="164" fontId="2" fillId="0" borderId="14" xfId="1" applyNumberFormat="1" applyFont="1" applyBorder="1" applyAlignment="1">
      <alignment horizontal="right"/>
    </xf>
    <xf numFmtId="0" fontId="6" fillId="0" borderId="10" xfId="1" applyFont="1" applyBorder="1" applyAlignment="1">
      <alignment horizontal="center"/>
    </xf>
    <xf numFmtId="49" fontId="8" fillId="0" borderId="10" xfId="1" applyNumberFormat="1" applyFont="1" applyBorder="1" applyAlignment="1">
      <alignment horizontal="center"/>
    </xf>
    <xf numFmtId="0" fontId="1" fillId="0" borderId="9" xfId="1" applyBorder="1" applyAlignment="1">
      <alignment horizontal="center"/>
    </xf>
    <xf numFmtId="49" fontId="8" fillId="0" borderId="9" xfId="1" applyNumberFormat="1" applyFont="1" applyBorder="1" applyAlignment="1">
      <alignment horizontal="center"/>
    </xf>
    <xf numFmtId="0" fontId="6" fillId="0" borderId="14" xfId="1" applyFont="1" applyBorder="1" applyAlignment="1"/>
    <xf numFmtId="49" fontId="8" fillId="0" borderId="15" xfId="1" applyNumberFormat="1" applyFont="1" applyBorder="1" applyAlignment="1"/>
    <xf numFmtId="164" fontId="2" fillId="2" borderId="13" xfId="1" applyNumberFormat="1" applyFont="1" applyFill="1" applyBorder="1" applyAlignment="1">
      <alignment horizontal="right"/>
    </xf>
    <xf numFmtId="0" fontId="2" fillId="2" borderId="15" xfId="1" applyFont="1" applyFill="1" applyBorder="1"/>
    <xf numFmtId="164" fontId="2" fillId="2" borderId="14" xfId="1" applyNumberFormat="1" applyFont="1" applyFill="1" applyBorder="1" applyAlignment="1">
      <alignment horizontal="right"/>
    </xf>
    <xf numFmtId="0" fontId="6" fillId="0" borderId="14" xfId="1" applyFont="1" applyBorder="1" applyAlignment="1">
      <alignment horizontal="right"/>
    </xf>
    <xf numFmtId="49" fontId="8" fillId="0" borderId="15" xfId="1" applyNumberFormat="1" applyFont="1" applyBorder="1" applyAlignment="1">
      <alignment horizontal="right"/>
    </xf>
    <xf numFmtId="0" fontId="1" fillId="0" borderId="0" xfId="1" applyAlignment="1">
      <alignment horizontal="center"/>
    </xf>
    <xf numFmtId="49" fontId="8" fillId="0" borderId="0" xfId="1" applyNumberFormat="1" applyFont="1" applyAlignment="1">
      <alignment horizontal="center"/>
    </xf>
    <xf numFmtId="0" fontId="8" fillId="0" borderId="9" xfId="1" applyFont="1" applyBorder="1" applyAlignment="1">
      <alignment horizontal="center"/>
    </xf>
    <xf numFmtId="0" fontId="6" fillId="0" borderId="9" xfId="1" applyFont="1" applyBorder="1" applyAlignment="1">
      <alignment horizontal="center"/>
    </xf>
    <xf numFmtId="0" fontId="1" fillId="0" borderId="43" xfId="1" applyBorder="1"/>
    <xf numFmtId="0" fontId="1" fillId="0" borderId="42" xfId="1" applyBorder="1"/>
    <xf numFmtId="0" fontId="1" fillId="0" borderId="44" xfId="1" applyBorder="1"/>
    <xf numFmtId="0" fontId="2" fillId="0" borderId="45" xfId="1" applyFont="1" applyBorder="1" applyAlignment="1">
      <alignment horizontal="left" wrapText="1" shrinkToFit="1"/>
    </xf>
    <xf numFmtId="0" fontId="2" fillId="0" borderId="0" xfId="1" applyFont="1" applyBorder="1" applyAlignment="1">
      <alignment horizontal="left" wrapText="1" shrinkToFit="1"/>
    </xf>
    <xf numFmtId="0" fontId="2" fillId="0" borderId="46" xfId="1" applyFont="1" applyBorder="1" applyAlignment="1">
      <alignment horizontal="left" wrapText="1" shrinkToFit="1"/>
    </xf>
    <xf numFmtId="0" fontId="1" fillId="0" borderId="45" xfId="1" applyBorder="1"/>
    <xf numFmtId="0" fontId="1" fillId="0" borderId="46" xfId="1" applyBorder="1"/>
    <xf numFmtId="49" fontId="2" fillId="0" borderId="46" xfId="1" applyNumberFormat="1" applyFont="1" applyBorder="1" applyAlignment="1">
      <alignment horizontal="left" indent="2"/>
    </xf>
    <xf numFmtId="0" fontId="2" fillId="0" borderId="46" xfId="1" applyFont="1" applyBorder="1" applyAlignment="1">
      <alignment horizontal="left" indent="1"/>
    </xf>
    <xf numFmtId="0" fontId="6" fillId="0" borderId="45" xfId="1" applyFont="1" applyBorder="1" applyAlignment="1">
      <alignment horizontal="center"/>
    </xf>
    <xf numFmtId="0" fontId="6" fillId="0" borderId="0" xfId="1" applyFont="1" applyBorder="1" applyAlignment="1">
      <alignment horizontal="center"/>
    </xf>
    <xf numFmtId="0" fontId="6" fillId="0" borderId="46" xfId="1" applyFont="1" applyBorder="1" applyAlignment="1">
      <alignment horizontal="center"/>
    </xf>
    <xf numFmtId="0" fontId="1" fillId="0" borderId="24" xfId="1" applyBorder="1"/>
    <xf numFmtId="0" fontId="1" fillId="0" borderId="41" xfId="1" applyBorder="1"/>
    <xf numFmtId="0" fontId="1" fillId="0" borderId="25" xfId="1" applyBorder="1"/>
    <xf numFmtId="0" fontId="6" fillId="0" borderId="16"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21" xfId="1" applyFont="1" applyBorder="1" applyAlignment="1">
      <alignment horizontal="center" vertical="center"/>
    </xf>
    <xf numFmtId="0" fontId="15" fillId="0" borderId="50" xfId="1" applyFont="1" applyBorder="1" applyAlignment="1">
      <alignment horizontal="center" vertical="center"/>
    </xf>
    <xf numFmtId="0" fontId="15" fillId="0" borderId="51" xfId="1" applyFont="1" applyBorder="1" applyAlignment="1">
      <alignment horizontal="center" vertical="center"/>
    </xf>
    <xf numFmtId="0" fontId="15" fillId="0" borderId="52" xfId="1" applyFont="1" applyBorder="1" applyAlignment="1">
      <alignment horizontal="center" vertical="center"/>
    </xf>
    <xf numFmtId="0" fontId="5" fillId="0" borderId="0" xfId="2" applyFont="1" applyAlignment="1">
      <alignment vertical="center"/>
    </xf>
    <xf numFmtId="0" fontId="16" fillId="0" borderId="0" xfId="2" applyFont="1" applyAlignment="1">
      <alignment vertical="center"/>
    </xf>
    <xf numFmtId="0" fontId="4" fillId="0" borderId="0" xfId="2" applyFont="1" applyAlignment="1">
      <alignment vertical="center"/>
    </xf>
    <xf numFmtId="0" fontId="4" fillId="0" borderId="0" xfId="2" applyFont="1" applyAlignment="1">
      <alignment vertical="center" wrapText="1"/>
    </xf>
    <xf numFmtId="0" fontId="4" fillId="2" borderId="0" xfId="2" applyFont="1" applyFill="1" applyAlignment="1">
      <alignment vertical="center"/>
    </xf>
    <xf numFmtId="0" fontId="5" fillId="0" borderId="0" xfId="2" applyFont="1" applyBorder="1" applyAlignment="1">
      <alignment vertical="center"/>
    </xf>
    <xf numFmtId="0" fontId="2" fillId="0" borderId="0" xfId="2" applyFont="1" applyBorder="1" applyAlignment="1">
      <alignment vertical="center"/>
    </xf>
    <xf numFmtId="0" fontId="5" fillId="0" borderId="0" xfId="2" applyFont="1" applyBorder="1" applyAlignment="1">
      <alignment vertical="center"/>
    </xf>
    <xf numFmtId="0" fontId="5" fillId="0" borderId="43" xfId="2" applyFont="1" applyFill="1" applyBorder="1" applyAlignment="1">
      <alignment vertical="center"/>
    </xf>
    <xf numFmtId="2" fontId="5" fillId="0" borderId="42" xfId="2" applyNumberFormat="1" applyFont="1" applyFill="1" applyBorder="1" applyAlignment="1">
      <alignment vertical="center"/>
    </xf>
    <xf numFmtId="2" fontId="5" fillId="0" borderId="53" xfId="2" applyNumberFormat="1" applyFont="1" applyFill="1" applyBorder="1" applyAlignment="1">
      <alignment vertical="center"/>
    </xf>
    <xf numFmtId="0" fontId="1" fillId="0" borderId="54" xfId="1" applyBorder="1" applyAlignment="1"/>
    <xf numFmtId="0" fontId="1" fillId="0" borderId="42" xfId="1" applyBorder="1" applyAlignment="1"/>
    <xf numFmtId="0" fontId="5" fillId="0" borderId="54" xfId="2" applyFont="1" applyFill="1" applyBorder="1" applyAlignment="1">
      <alignment vertical="center"/>
    </xf>
    <xf numFmtId="0" fontId="5" fillId="0" borderId="38" xfId="2" applyFont="1" applyFill="1" applyBorder="1" applyAlignment="1">
      <alignment vertical="center"/>
    </xf>
    <xf numFmtId="0" fontId="5" fillId="0" borderId="45" xfId="2" applyFont="1" applyFill="1" applyBorder="1" applyAlignment="1">
      <alignment vertical="center"/>
    </xf>
    <xf numFmtId="2" fontId="5" fillId="0" borderId="0" xfId="2" applyNumberFormat="1" applyFont="1" applyFill="1" applyBorder="1" applyAlignment="1">
      <alignment vertical="center"/>
    </xf>
    <xf numFmtId="2" fontId="5" fillId="0" borderId="4" xfId="2" applyNumberFormat="1" applyFont="1" applyFill="1" applyBorder="1" applyAlignment="1">
      <alignment vertical="center"/>
    </xf>
    <xf numFmtId="0" fontId="1" fillId="0" borderId="5" xfId="1" applyBorder="1" applyAlignment="1"/>
    <xf numFmtId="0" fontId="5" fillId="0" borderId="0" xfId="2" applyFont="1" applyFill="1" applyBorder="1" applyAlignment="1">
      <alignment horizontal="left" vertical="center"/>
    </xf>
    <xf numFmtId="0" fontId="5" fillId="0" borderId="5" xfId="2" applyFont="1" applyFill="1" applyBorder="1" applyAlignment="1">
      <alignment horizontal="left" vertical="center"/>
    </xf>
    <xf numFmtId="1" fontId="5" fillId="0" borderId="35" xfId="2" quotePrefix="1" applyNumberFormat="1" applyFont="1" applyFill="1" applyBorder="1" applyAlignment="1">
      <alignment horizontal="center" vertical="center"/>
    </xf>
    <xf numFmtId="0" fontId="5" fillId="0" borderId="0" xfId="2" applyFont="1" applyFill="1" applyBorder="1" applyAlignment="1">
      <alignment horizontal="left" vertical="center" wrapText="1"/>
    </xf>
    <xf numFmtId="0" fontId="5" fillId="0" borderId="5" xfId="2" applyFont="1" applyFill="1" applyBorder="1" applyAlignment="1">
      <alignment horizontal="left" vertical="center" wrapText="1"/>
    </xf>
    <xf numFmtId="0" fontId="6" fillId="0" borderId="0" xfId="2" applyFont="1" applyAlignment="1">
      <alignment vertical="center"/>
    </xf>
    <xf numFmtId="0" fontId="6" fillId="0" borderId="0" xfId="2" applyFont="1" applyAlignment="1">
      <alignment horizontal="center" vertical="center"/>
    </xf>
    <xf numFmtId="0" fontId="5" fillId="0" borderId="55" xfId="2" applyFont="1" applyFill="1" applyBorder="1" applyAlignment="1">
      <alignment vertical="center"/>
    </xf>
    <xf numFmtId="2" fontId="5" fillId="0" borderId="7" xfId="2" applyNumberFormat="1" applyFont="1" applyFill="1" applyBorder="1" applyAlignment="1">
      <alignment vertical="center"/>
    </xf>
    <xf numFmtId="2" fontId="5" fillId="0" borderId="6" xfId="2" applyNumberFormat="1" applyFont="1" applyFill="1" applyBorder="1" applyAlignment="1">
      <alignment vertical="center"/>
    </xf>
    <xf numFmtId="0" fontId="1" fillId="0" borderId="8" xfId="1" applyBorder="1" applyAlignment="1"/>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1" fontId="5" fillId="0" borderId="33" xfId="2" quotePrefix="1" applyNumberFormat="1" applyFont="1" applyFill="1" applyBorder="1" applyAlignment="1">
      <alignment horizontal="center" vertical="center"/>
    </xf>
    <xf numFmtId="0" fontId="6" fillId="0" borderId="56" xfId="2" applyFont="1" applyFill="1" applyBorder="1" applyAlignment="1">
      <alignment horizontal="center" vertical="center" wrapText="1"/>
    </xf>
    <xf numFmtId="0" fontId="6" fillId="0" borderId="51" xfId="2" applyFont="1" applyFill="1" applyBorder="1" applyAlignment="1">
      <alignment horizontal="center" vertical="center" wrapText="1"/>
    </xf>
    <xf numFmtId="0" fontId="6" fillId="0" borderId="57" xfId="2" applyFont="1" applyFill="1" applyBorder="1" applyAlignment="1">
      <alignment horizontal="center" vertical="center" wrapText="1"/>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23" xfId="2" applyFont="1" applyFill="1" applyBorder="1" applyAlignment="1">
      <alignment vertical="center"/>
    </xf>
    <xf numFmtId="0" fontId="5" fillId="0" borderId="0" xfId="2" applyFont="1" applyAlignment="1">
      <alignment vertical="center"/>
    </xf>
    <xf numFmtId="0" fontId="2" fillId="0" borderId="0" xfId="2" applyFont="1" applyAlignment="1">
      <alignment horizontal="left" vertical="center" wrapText="1"/>
    </xf>
    <xf numFmtId="0" fontId="5" fillId="0" borderId="0" xfId="2" applyFont="1" applyFill="1" applyBorder="1" applyAlignment="1">
      <alignment vertical="center"/>
    </xf>
    <xf numFmtId="1" fontId="5" fillId="0" borderId="0" xfId="2" applyNumberFormat="1" applyFont="1" applyFill="1" applyBorder="1" applyAlignment="1">
      <alignment vertical="center"/>
    </xf>
    <xf numFmtId="0" fontId="5" fillId="0" borderId="0" xfId="2" quotePrefix="1" applyFont="1" applyFill="1" applyBorder="1" applyAlignment="1">
      <alignment vertical="center"/>
    </xf>
    <xf numFmtId="0" fontId="5" fillId="0" borderId="58" xfId="2" applyFont="1" applyFill="1" applyBorder="1" applyAlignment="1">
      <alignment vertical="center"/>
    </xf>
    <xf numFmtId="0" fontId="5" fillId="0" borderId="48" xfId="2" applyFont="1" applyFill="1" applyBorder="1" applyAlignment="1">
      <alignment vertical="center"/>
    </xf>
    <xf numFmtId="0" fontId="5" fillId="0" borderId="59" xfId="2" applyFont="1" applyFill="1" applyBorder="1" applyAlignment="1">
      <alignment vertical="center"/>
    </xf>
    <xf numFmtId="2" fontId="5" fillId="0" borderId="60" xfId="2" applyNumberFormat="1" applyFont="1" applyFill="1" applyBorder="1" applyAlignment="1">
      <alignment vertical="center"/>
    </xf>
    <xf numFmtId="2" fontId="5" fillId="0" borderId="61" xfId="2" applyNumberFormat="1" applyFont="1" applyFill="1" applyBorder="1" applyAlignment="1">
      <alignment vertical="center"/>
    </xf>
    <xf numFmtId="1" fontId="5" fillId="0" borderId="17" xfId="2" applyNumberFormat="1" applyFont="1" applyFill="1" applyBorder="1" applyAlignment="1">
      <alignment vertical="center"/>
    </xf>
    <xf numFmtId="1" fontId="5" fillId="0" borderId="49" xfId="2" applyNumberFormat="1" applyFont="1" applyFill="1" applyBorder="1" applyAlignment="1">
      <alignment vertical="center"/>
    </xf>
    <xf numFmtId="0" fontId="5" fillId="0" borderId="0" xfId="2" applyFont="1" applyFill="1" applyBorder="1" applyAlignment="1">
      <alignment vertical="center"/>
    </xf>
    <xf numFmtId="0" fontId="5" fillId="0" borderId="0" xfId="2" quotePrefix="1" applyFont="1" applyFill="1" applyBorder="1" applyAlignment="1">
      <alignment vertical="center"/>
    </xf>
    <xf numFmtId="0" fontId="6" fillId="0" borderId="4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6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33"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55"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4" xfId="2" applyFont="1" applyFill="1" applyBorder="1" applyAlignment="1">
      <alignment horizontal="center" vertical="center" wrapText="1"/>
    </xf>
    <xf numFmtId="0" fontId="6" fillId="0" borderId="65" xfId="2" applyFont="1" applyFill="1" applyBorder="1" applyAlignment="1">
      <alignment horizontal="center" vertical="center" wrapText="1"/>
    </xf>
    <xf numFmtId="0" fontId="6" fillId="0" borderId="66" xfId="2" applyFont="1" applyFill="1" applyBorder="1" applyAlignment="1">
      <alignment horizontal="center" vertical="center"/>
    </xf>
    <xf numFmtId="0" fontId="6" fillId="0" borderId="67" xfId="2" applyFont="1" applyFill="1" applyBorder="1" applyAlignment="1">
      <alignment horizontal="center" vertical="center"/>
    </xf>
    <xf numFmtId="0" fontId="6" fillId="0" borderId="56" xfId="2" applyFont="1" applyFill="1" applyBorder="1" applyAlignment="1">
      <alignment horizontal="center" vertical="center"/>
    </xf>
    <xf numFmtId="0" fontId="6" fillId="0" borderId="52" xfId="2" applyFont="1" applyFill="1" applyBorder="1" applyAlignment="1">
      <alignment horizontal="center" vertical="center"/>
    </xf>
    <xf numFmtId="0" fontId="6" fillId="0" borderId="0" xfId="2" applyFont="1" applyFill="1" applyBorder="1" applyAlignment="1">
      <alignment vertical="center"/>
    </xf>
    <xf numFmtId="1" fontId="5" fillId="0" borderId="43" xfId="2" applyNumberFormat="1" applyFont="1" applyBorder="1" applyAlignment="1">
      <alignment vertical="center"/>
    </xf>
    <xf numFmtId="1" fontId="5" fillId="0" borderId="54" xfId="2" applyNumberFormat="1" applyFont="1" applyBorder="1" applyAlignment="1">
      <alignment vertical="center"/>
    </xf>
    <xf numFmtId="0" fontId="5" fillId="0" borderId="53" xfId="2" applyFont="1" applyBorder="1" applyAlignment="1">
      <alignment vertical="center"/>
    </xf>
    <xf numFmtId="0" fontId="5" fillId="0" borderId="42" xfId="2" applyFont="1" applyBorder="1" applyAlignment="1">
      <alignment vertical="center"/>
    </xf>
    <xf numFmtId="0" fontId="5" fillId="0" borderId="54" xfId="2" applyFont="1" applyBorder="1" applyAlignment="1">
      <alignment vertical="center"/>
    </xf>
    <xf numFmtId="0" fontId="5" fillId="0" borderId="37" xfId="2" applyFont="1" applyBorder="1" applyAlignment="1">
      <alignment vertical="center"/>
    </xf>
    <xf numFmtId="0" fontId="5" fillId="0" borderId="53" xfId="2" applyFont="1" applyBorder="1" applyAlignment="1">
      <alignment horizontal="left" vertical="center"/>
    </xf>
    <xf numFmtId="0" fontId="5" fillId="0" borderId="42" xfId="2" applyFont="1" applyBorder="1" applyAlignment="1">
      <alignment horizontal="left" vertical="center"/>
    </xf>
    <xf numFmtId="0" fontId="5" fillId="0" borderId="44" xfId="2" applyFont="1" applyBorder="1" applyAlignment="1">
      <alignment horizontal="left" vertical="center"/>
    </xf>
    <xf numFmtId="1" fontId="5" fillId="0" borderId="45" xfId="2" applyNumberFormat="1" applyFont="1" applyBorder="1" applyAlignment="1">
      <alignment vertical="center"/>
    </xf>
    <xf numFmtId="1" fontId="5" fillId="0" borderId="5" xfId="2" applyNumberFormat="1"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11" xfId="2" applyFont="1" applyBorder="1" applyAlignment="1">
      <alignment vertical="center"/>
    </xf>
    <xf numFmtId="0" fontId="5" fillId="0" borderId="4" xfId="2" applyFont="1" applyBorder="1" applyAlignment="1">
      <alignment horizontal="left" vertical="center"/>
    </xf>
    <xf numFmtId="0" fontId="5" fillId="0" borderId="0" xfId="2" applyFont="1" applyBorder="1" applyAlignment="1">
      <alignment horizontal="left" vertical="center"/>
    </xf>
    <xf numFmtId="0" fontId="5" fillId="0" borderId="46" xfId="2" applyFont="1" applyBorder="1" applyAlignment="1">
      <alignment horizontal="left" vertical="center"/>
    </xf>
    <xf numFmtId="1" fontId="5" fillId="0" borderId="34" xfId="2" applyNumberFormat="1" applyFont="1" applyBorder="1" applyAlignment="1">
      <alignment vertical="center"/>
    </xf>
    <xf numFmtId="1" fontId="5" fillId="0" borderId="11" xfId="2" applyNumberFormat="1" applyFont="1" applyBorder="1" applyAlignment="1">
      <alignment vertical="center"/>
    </xf>
    <xf numFmtId="0" fontId="5" fillId="0" borderId="11" xfId="2" applyFont="1" applyBorder="1" applyAlignment="1">
      <alignment vertical="center"/>
    </xf>
    <xf numFmtId="0" fontId="6" fillId="0" borderId="4" xfId="2" applyFont="1" applyBorder="1" applyAlignment="1">
      <alignment horizontal="center" vertical="center"/>
    </xf>
    <xf numFmtId="0" fontId="6" fillId="0" borderId="0" xfId="2" applyFont="1" applyBorder="1" applyAlignment="1">
      <alignment horizontal="center" vertical="center"/>
    </xf>
    <xf numFmtId="0" fontId="6" fillId="0" borderId="46" xfId="2" applyFont="1" applyBorder="1" applyAlignment="1">
      <alignment horizontal="center" vertical="center"/>
    </xf>
    <xf numFmtId="0" fontId="5" fillId="0" borderId="11" xfId="2" applyFont="1" applyBorder="1" applyAlignment="1">
      <alignment horizontal="left" vertical="center"/>
    </xf>
    <xf numFmtId="0" fontId="5" fillId="0" borderId="35" xfId="2" applyFont="1" applyBorder="1" applyAlignment="1">
      <alignment horizontal="left" vertical="center"/>
    </xf>
    <xf numFmtId="1" fontId="5" fillId="0" borderId="32" xfId="2" applyNumberFormat="1" applyFont="1" applyBorder="1" applyAlignment="1">
      <alignment vertical="center"/>
    </xf>
    <xf numFmtId="1" fontId="5" fillId="0" borderId="10" xfId="2" applyNumberFormat="1" applyFont="1" applyBorder="1" applyAlignment="1">
      <alignment vertical="center"/>
    </xf>
    <xf numFmtId="0" fontId="5" fillId="0" borderId="10" xfId="2" applyFont="1" applyBorder="1" applyAlignment="1">
      <alignment vertical="center"/>
    </xf>
    <xf numFmtId="0" fontId="5" fillId="0" borderId="10" xfId="2" applyFont="1" applyBorder="1" applyAlignment="1">
      <alignment vertical="center"/>
    </xf>
    <xf numFmtId="0" fontId="5" fillId="0" borderId="10" xfId="2" applyFont="1" applyBorder="1" applyAlignment="1">
      <alignment horizontal="left" vertical="center"/>
    </xf>
    <xf numFmtId="0" fontId="5" fillId="0" borderId="33" xfId="2" applyFont="1" applyBorder="1" applyAlignment="1">
      <alignment horizontal="left" vertical="center"/>
    </xf>
    <xf numFmtId="0" fontId="5" fillId="0" borderId="0" xfId="1" applyFont="1" applyBorder="1" applyAlignment="1">
      <alignment horizontal="center" vertical="center"/>
    </xf>
    <xf numFmtId="0" fontId="6" fillId="0" borderId="19" xfId="1" applyFont="1" applyBorder="1" applyAlignment="1">
      <alignment horizontal="center" vertical="center"/>
    </xf>
    <xf numFmtId="0" fontId="5" fillId="0" borderId="9" xfId="1" applyFont="1" applyBorder="1" applyAlignment="1">
      <alignment horizontal="center" vertical="center"/>
    </xf>
    <xf numFmtId="0" fontId="6" fillId="0" borderId="9" xfId="1" applyFont="1" applyBorder="1" applyAlignment="1">
      <alignment horizontal="center" vertical="center"/>
    </xf>
    <xf numFmtId="0" fontId="6" fillId="0" borderId="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0" xfId="2" applyFont="1" applyBorder="1" applyAlignment="1">
      <alignment vertical="center"/>
    </xf>
    <xf numFmtId="0" fontId="5" fillId="0" borderId="0" xfId="1" applyFont="1" applyFill="1" applyBorder="1" applyAlignment="1">
      <alignment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17" xfId="2" applyFont="1" applyFill="1" applyBorder="1" applyAlignment="1">
      <alignment horizontal="center" vertical="center"/>
    </xf>
    <xf numFmtId="0" fontId="15" fillId="0" borderId="18" xfId="2" applyFont="1" applyFill="1" applyBorder="1" applyAlignment="1">
      <alignment horizontal="center" vertical="center"/>
    </xf>
    <xf numFmtId="0" fontId="15" fillId="0" borderId="21" xfId="2" applyFont="1" applyFill="1" applyBorder="1" applyAlignment="1">
      <alignment horizontal="center" vertical="center"/>
    </xf>
    <xf numFmtId="0" fontId="15" fillId="0" borderId="22" xfId="2" applyFont="1" applyFill="1" applyBorder="1" applyAlignment="1">
      <alignment horizontal="center" vertical="center"/>
    </xf>
    <xf numFmtId="0" fontId="15" fillId="0" borderId="23" xfId="2" applyFont="1" applyFill="1" applyBorder="1" applyAlignment="1">
      <alignment horizontal="center" vertical="center"/>
    </xf>
    <xf numFmtId="0" fontId="2" fillId="0" borderId="0" xfId="1" applyFont="1" applyBorder="1"/>
    <xf numFmtId="0" fontId="17" fillId="0" borderId="0" xfId="1" applyFont="1" applyBorder="1"/>
    <xf numFmtId="0" fontId="1" fillId="0" borderId="0" xfId="1" applyAlignment="1">
      <alignment horizontal="left" wrapText="1" shrinkToFit="1"/>
    </xf>
    <xf numFmtId="0" fontId="4" fillId="0" borderId="0" xfId="1" applyFont="1" applyBorder="1"/>
    <xf numFmtId="0" fontId="4" fillId="0" borderId="68" xfId="1" applyFont="1" applyFill="1" applyBorder="1"/>
    <xf numFmtId="0" fontId="4" fillId="0" borderId="0" xfId="1" applyFont="1" applyFill="1" applyBorder="1"/>
    <xf numFmtId="0" fontId="4" fillId="0" borderId="69" xfId="1" applyFont="1" applyFill="1" applyBorder="1"/>
    <xf numFmtId="0" fontId="4" fillId="3" borderId="0" xfId="1" applyFont="1" applyFill="1" applyBorder="1" applyAlignment="1">
      <alignment horizontal="left"/>
    </xf>
    <xf numFmtId="0" fontId="4" fillId="0" borderId="0" xfId="1" applyFont="1" applyFill="1" applyBorder="1" applyAlignment="1">
      <alignment horizontal="left"/>
    </xf>
    <xf numFmtId="0" fontId="16" fillId="0" borderId="69" xfId="1" applyFont="1" applyFill="1" applyBorder="1" applyAlignment="1">
      <alignment horizontal="left"/>
    </xf>
    <xf numFmtId="0" fontId="4" fillId="0" borderId="0" xfId="1" applyFont="1" applyFill="1" applyBorder="1" applyAlignment="1">
      <alignment horizontal="left" vertical="center"/>
    </xf>
    <xf numFmtId="0" fontId="18" fillId="0" borderId="0" xfId="1" applyFont="1" applyFill="1" applyBorder="1"/>
    <xf numFmtId="0" fontId="4" fillId="0" borderId="70" xfId="1" applyFont="1" applyFill="1" applyBorder="1"/>
    <xf numFmtId="0" fontId="1" fillId="0" borderId="0" xfId="1" applyFill="1" applyBorder="1"/>
    <xf numFmtId="0" fontId="6" fillId="0" borderId="0" xfId="1" applyFont="1" applyFill="1" applyBorder="1" applyAlignment="1">
      <alignment horizontal="center" vertical="center"/>
    </xf>
    <xf numFmtId="0" fontId="1" fillId="0" borderId="0" xfId="1" applyAlignment="1">
      <alignment vertical="center"/>
    </xf>
    <xf numFmtId="0" fontId="19" fillId="0" borderId="0" xfId="1" applyFont="1" applyAlignment="1">
      <alignment horizontal="center" vertical="center"/>
    </xf>
    <xf numFmtId="0" fontId="12" fillId="0" borderId="0" xfId="1" applyFont="1" applyAlignment="1">
      <alignment horizontal="left" vertical="center"/>
    </xf>
    <xf numFmtId="0" fontId="7" fillId="0" borderId="0" xfId="1" applyFont="1" applyAlignment="1">
      <alignment horizontal="left"/>
    </xf>
    <xf numFmtId="0" fontId="7" fillId="0" borderId="0" xfId="1" applyFont="1"/>
    <xf numFmtId="0" fontId="7" fillId="0" borderId="0" xfId="1" applyFont="1" applyAlignment="1">
      <alignment horizontal="left" vertical="center" wrapText="1" shrinkToFit="1"/>
    </xf>
    <xf numFmtId="0" fontId="6" fillId="0" borderId="0" xfId="1" applyFont="1" applyAlignment="1">
      <alignment horizontal="center" vertical="center"/>
    </xf>
    <xf numFmtId="0" fontId="19" fillId="0" borderId="0" xfId="1" applyFont="1" applyBorder="1" applyAlignment="1">
      <alignment horizontal="center" vertical="center"/>
    </xf>
    <xf numFmtId="0" fontId="20" fillId="0" borderId="0" xfId="1" applyFont="1" applyAlignment="1">
      <alignment horizontal="right" vertical="center"/>
    </xf>
    <xf numFmtId="0" fontId="1" fillId="0" borderId="0" xfId="1" applyAlignment="1">
      <alignment horizontal="center" vertical="center"/>
    </xf>
    <xf numFmtId="0" fontId="5" fillId="0" borderId="0" xfId="1" applyFont="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9" fillId="0" borderId="0" xfId="1" applyFont="1" applyAlignment="1"/>
    <xf numFmtId="0" fontId="19" fillId="0" borderId="0" xfId="1" applyFont="1" applyAlignment="1">
      <alignment vertical="center"/>
    </xf>
    <xf numFmtId="0" fontId="1" fillId="0" borderId="0" xfId="1" applyAlignment="1">
      <alignment horizontal="right" vertical="center"/>
    </xf>
    <xf numFmtId="0" fontId="1" fillId="0" borderId="0" xfId="1" applyAlignment="1">
      <alignment horizontal="left" vertical="center"/>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1" fillId="0" borderId="6" xfId="1" applyNumberFormat="1" applyFill="1" applyBorder="1" applyAlignment="1">
      <alignment vertical="center"/>
    </xf>
    <xf numFmtId="49" fontId="1" fillId="0" borderId="7" xfId="1" applyNumberFormat="1" applyFill="1" applyBorder="1" applyAlignment="1">
      <alignment horizontal="center" vertical="center"/>
    </xf>
    <xf numFmtId="49" fontId="1" fillId="0" borderId="8" xfId="1" applyNumberFormat="1" applyFill="1" applyBorder="1" applyAlignment="1">
      <alignment horizontal="center" vertical="center"/>
    </xf>
    <xf numFmtId="0" fontId="19" fillId="0" borderId="0" xfId="1" applyFont="1" applyAlignment="1">
      <alignment horizontal="center" vertical="center"/>
    </xf>
  </cellXfs>
  <cellStyles count="3">
    <cellStyle name="Normal" xfId="0" builtinId="0"/>
    <cellStyle name="Normal 2" xfId="1"/>
    <cellStyle name="Normal_ANNEXES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oneCellAnchor>
    <xdr:from>
      <xdr:col>4</xdr:col>
      <xdr:colOff>0</xdr:colOff>
      <xdr:row>48</xdr:row>
      <xdr:rowOff>0</xdr:rowOff>
    </xdr:from>
    <xdr:ext cx="76200" cy="200025"/>
    <xdr:sp macro="" textlink="">
      <xdr:nvSpPr>
        <xdr:cNvPr id="2" name="Text Box 1"/>
        <xdr:cNvSpPr txBox="1">
          <a:spLocks noChangeArrowheads="1"/>
        </xdr:cNvSpPr>
      </xdr:nvSpPr>
      <xdr:spPr bwMode="auto">
        <a:xfrm>
          <a:off x="3048000" y="7772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0</xdr:rowOff>
    </xdr:from>
    <xdr:to>
      <xdr:col>0</xdr:col>
      <xdr:colOff>238125</xdr:colOff>
      <xdr:row>0</xdr:row>
      <xdr:rowOff>0</xdr:rowOff>
    </xdr:to>
    <xdr:sp macro="" textlink="">
      <xdr:nvSpPr>
        <xdr:cNvPr id="2" name="Line 1"/>
        <xdr:cNvSpPr>
          <a:spLocks noChangeShapeType="1"/>
        </xdr:cNvSpPr>
      </xdr:nvSpPr>
      <xdr:spPr bwMode="auto">
        <a:xfrm>
          <a:off x="238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0</xdr:row>
      <xdr:rowOff>0</xdr:rowOff>
    </xdr:from>
    <xdr:to>
      <xdr:col>0</xdr:col>
      <xdr:colOff>419100</xdr:colOff>
      <xdr:row>0</xdr:row>
      <xdr:rowOff>0</xdr:rowOff>
    </xdr:to>
    <xdr:sp macro="" textlink="">
      <xdr:nvSpPr>
        <xdr:cNvPr id="3" name="Line 2"/>
        <xdr:cNvSpPr>
          <a:spLocks noChangeShapeType="1"/>
        </xdr:cNvSpPr>
      </xdr:nvSpPr>
      <xdr:spPr bwMode="auto">
        <a:xfrm>
          <a:off x="561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866775</xdr:colOff>
      <xdr:row>0</xdr:row>
      <xdr:rowOff>0</xdr:rowOff>
    </xdr:from>
    <xdr:to>
      <xdr:col>0</xdr:col>
      <xdr:colOff>419100</xdr:colOff>
      <xdr:row>0</xdr:row>
      <xdr:rowOff>0</xdr:rowOff>
    </xdr:to>
    <xdr:sp macro="" textlink="">
      <xdr:nvSpPr>
        <xdr:cNvPr id="4" name="Line 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714375</xdr:colOff>
      <xdr:row>0</xdr:row>
      <xdr:rowOff>0</xdr:rowOff>
    </xdr:from>
    <xdr:to>
      <xdr:col>0</xdr:col>
      <xdr:colOff>419100</xdr:colOff>
      <xdr:row>0</xdr:row>
      <xdr:rowOff>0</xdr:rowOff>
    </xdr:to>
    <xdr:sp macro="" textlink="">
      <xdr:nvSpPr>
        <xdr:cNvPr id="5" name="Line 4"/>
        <xdr:cNvSpPr>
          <a:spLocks noChangeShapeType="1"/>
        </xdr:cNvSpPr>
      </xdr:nvSpPr>
      <xdr:spPr bwMode="auto">
        <a:xfrm>
          <a:off x="714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1028700</xdr:colOff>
      <xdr:row>0</xdr:row>
      <xdr:rowOff>0</xdr:rowOff>
    </xdr:from>
    <xdr:to>
      <xdr:col>0</xdr:col>
      <xdr:colOff>419100</xdr:colOff>
      <xdr:row>0</xdr:row>
      <xdr:rowOff>0</xdr:rowOff>
    </xdr:to>
    <xdr:sp macro="" textlink="">
      <xdr:nvSpPr>
        <xdr:cNvPr id="6" name="Line 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1171575</xdr:colOff>
      <xdr:row>0</xdr:row>
      <xdr:rowOff>0</xdr:rowOff>
    </xdr:from>
    <xdr:to>
      <xdr:col>0</xdr:col>
      <xdr:colOff>419100</xdr:colOff>
      <xdr:row>0</xdr:row>
      <xdr:rowOff>0</xdr:rowOff>
    </xdr:to>
    <xdr:sp macro="" textlink="">
      <xdr:nvSpPr>
        <xdr:cNvPr id="7" name="Line 6"/>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1333500</xdr:colOff>
      <xdr:row>0</xdr:row>
      <xdr:rowOff>0</xdr:rowOff>
    </xdr:from>
    <xdr:to>
      <xdr:col>0</xdr:col>
      <xdr:colOff>419100</xdr:colOff>
      <xdr:row>0</xdr:row>
      <xdr:rowOff>0</xdr:rowOff>
    </xdr:to>
    <xdr:sp macro="" textlink="">
      <xdr:nvSpPr>
        <xdr:cNvPr id="8" name="Line 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1495425</xdr:colOff>
      <xdr:row>0</xdr:row>
      <xdr:rowOff>0</xdr:rowOff>
    </xdr:from>
    <xdr:to>
      <xdr:col>0</xdr:col>
      <xdr:colOff>419100</xdr:colOff>
      <xdr:row>0</xdr:row>
      <xdr:rowOff>0</xdr:rowOff>
    </xdr:to>
    <xdr:sp macro="" textlink="">
      <xdr:nvSpPr>
        <xdr:cNvPr id="9" name="Line 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457200</xdr:colOff>
      <xdr:row>0</xdr:row>
      <xdr:rowOff>0</xdr:rowOff>
    </xdr:from>
    <xdr:to>
      <xdr:col>0</xdr:col>
      <xdr:colOff>419100</xdr:colOff>
      <xdr:row>0</xdr:row>
      <xdr:rowOff>0</xdr:rowOff>
    </xdr:to>
    <xdr:sp macro="" textlink="">
      <xdr:nvSpPr>
        <xdr:cNvPr id="10" name="Line 9"/>
        <xdr:cNvSpPr>
          <a:spLocks noChangeShapeType="1"/>
        </xdr:cNvSpPr>
      </xdr:nvSpPr>
      <xdr:spPr bwMode="auto">
        <a:xfrm>
          <a:off x="457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609600</xdr:colOff>
      <xdr:row>0</xdr:row>
      <xdr:rowOff>0</xdr:rowOff>
    </xdr:from>
    <xdr:to>
      <xdr:col>0</xdr:col>
      <xdr:colOff>419100</xdr:colOff>
      <xdr:row>0</xdr:row>
      <xdr:rowOff>0</xdr:rowOff>
    </xdr:to>
    <xdr:sp macro="" textlink="">
      <xdr:nvSpPr>
        <xdr:cNvPr id="11" name="Line 10"/>
        <xdr:cNvSpPr>
          <a:spLocks noChangeShapeType="1"/>
        </xdr:cNvSpPr>
      </xdr:nvSpPr>
      <xdr:spPr bwMode="auto">
        <a:xfrm>
          <a:off x="609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771525</xdr:colOff>
      <xdr:row>0</xdr:row>
      <xdr:rowOff>0</xdr:rowOff>
    </xdr:from>
    <xdr:to>
      <xdr:col>0</xdr:col>
      <xdr:colOff>419100</xdr:colOff>
      <xdr:row>0</xdr:row>
      <xdr:rowOff>0</xdr:rowOff>
    </xdr:to>
    <xdr:sp macro="" textlink="">
      <xdr:nvSpPr>
        <xdr:cNvPr id="12" name="Line 11"/>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1076325</xdr:colOff>
      <xdr:row>0</xdr:row>
      <xdr:rowOff>0</xdr:rowOff>
    </xdr:from>
    <xdr:to>
      <xdr:col>0</xdr:col>
      <xdr:colOff>419100</xdr:colOff>
      <xdr:row>0</xdr:row>
      <xdr:rowOff>0</xdr:rowOff>
    </xdr:to>
    <xdr:sp macro="" textlink="">
      <xdr:nvSpPr>
        <xdr:cNvPr id="13" name="Line 12"/>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923925</xdr:colOff>
      <xdr:row>0</xdr:row>
      <xdr:rowOff>0</xdr:rowOff>
    </xdr:from>
    <xdr:to>
      <xdr:col>0</xdr:col>
      <xdr:colOff>419100</xdr:colOff>
      <xdr:row>0</xdr:row>
      <xdr:rowOff>0</xdr:rowOff>
    </xdr:to>
    <xdr:sp macro="" textlink="">
      <xdr:nvSpPr>
        <xdr:cNvPr id="14" name="Line 13"/>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1247775</xdr:colOff>
      <xdr:row>0</xdr:row>
      <xdr:rowOff>0</xdr:rowOff>
    </xdr:from>
    <xdr:to>
      <xdr:col>0</xdr:col>
      <xdr:colOff>419100</xdr:colOff>
      <xdr:row>0</xdr:row>
      <xdr:rowOff>0</xdr:rowOff>
    </xdr:to>
    <xdr:sp macro="" textlink="">
      <xdr:nvSpPr>
        <xdr:cNvPr id="15" name="Line 14"/>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1381125</xdr:colOff>
      <xdr:row>0</xdr:row>
      <xdr:rowOff>0</xdr:rowOff>
    </xdr:from>
    <xdr:to>
      <xdr:col>0</xdr:col>
      <xdr:colOff>419100</xdr:colOff>
      <xdr:row>0</xdr:row>
      <xdr:rowOff>0</xdr:rowOff>
    </xdr:to>
    <xdr:sp macro="" textlink="">
      <xdr:nvSpPr>
        <xdr:cNvPr id="16" name="Line 15"/>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0</xdr:row>
      <xdr:rowOff>0</xdr:rowOff>
    </xdr:from>
    <xdr:to>
      <xdr:col>0</xdr:col>
      <xdr:colOff>419100</xdr:colOff>
      <xdr:row>0</xdr:row>
      <xdr:rowOff>0</xdr:rowOff>
    </xdr:to>
    <xdr:sp macro="" textlink="">
      <xdr:nvSpPr>
        <xdr:cNvPr id="17" name="Line 16"/>
        <xdr:cNvSpPr>
          <a:spLocks noChangeShapeType="1"/>
        </xdr:cNvSpPr>
      </xdr:nvSpPr>
      <xdr:spPr bwMode="auto">
        <a:xfrm>
          <a:off x="466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1552575</xdr:colOff>
      <xdr:row>0</xdr:row>
      <xdr:rowOff>0</xdr:rowOff>
    </xdr:from>
    <xdr:to>
      <xdr:col>0</xdr:col>
      <xdr:colOff>419100</xdr:colOff>
      <xdr:row>0</xdr:row>
      <xdr:rowOff>0</xdr:rowOff>
    </xdr:to>
    <xdr:sp macro="" textlink="">
      <xdr:nvSpPr>
        <xdr:cNvPr id="18" name="Line 17"/>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0</xdr:row>
      <xdr:rowOff>0</xdr:rowOff>
    </xdr:from>
    <xdr:to>
      <xdr:col>0</xdr:col>
      <xdr:colOff>419100</xdr:colOff>
      <xdr:row>0</xdr:row>
      <xdr:rowOff>0</xdr:rowOff>
    </xdr:to>
    <xdr:sp macro="" textlink="">
      <xdr:nvSpPr>
        <xdr:cNvPr id="19" name="Line 18"/>
        <xdr:cNvSpPr>
          <a:spLocks noChangeShapeType="1"/>
        </xdr:cNvSpPr>
      </xdr:nvSpPr>
      <xdr:spPr bwMode="auto">
        <a:xfrm>
          <a:off x="762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M52/ca%20M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 M52"/>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2:M40"/>
  <sheetViews>
    <sheetView showGridLines="0" tabSelected="1" zoomScaleNormal="100" workbookViewId="0">
      <selection activeCell="D13" sqref="D13"/>
    </sheetView>
  </sheetViews>
  <sheetFormatPr baseColWidth="10" defaultRowHeight="12.75" x14ac:dyDescent="0.25"/>
  <cols>
    <col min="1" max="2" width="11.42578125" style="577"/>
    <col min="3" max="3" width="14" style="577" customWidth="1"/>
    <col min="4" max="4" width="11.140625" style="577" customWidth="1"/>
    <col min="5" max="5" width="11.42578125" style="577"/>
    <col min="6" max="6" width="10.140625" style="577" customWidth="1"/>
    <col min="7" max="7" width="9.42578125" style="577" customWidth="1"/>
    <col min="8" max="8" width="23.7109375" style="577" customWidth="1"/>
    <col min="9" max="16384" width="11.42578125" style="577"/>
  </cols>
  <sheetData>
    <row r="2" spans="1:13" ht="68.25" customHeight="1" x14ac:dyDescent="0.25">
      <c r="A2" s="604" t="s">
        <v>3049</v>
      </c>
      <c r="B2" s="604"/>
      <c r="C2" s="604"/>
      <c r="D2" s="604"/>
      <c r="E2" s="604"/>
      <c r="F2" s="604"/>
      <c r="G2" s="604"/>
    </row>
    <row r="3" spans="1:13" ht="25.5" customHeight="1" x14ac:dyDescent="0.25">
      <c r="A3" s="603" t="s">
        <v>1288</v>
      </c>
      <c r="B3" s="602"/>
      <c r="C3" s="602"/>
      <c r="D3" s="602"/>
      <c r="E3" s="602"/>
      <c r="F3" s="602"/>
      <c r="G3" s="601"/>
    </row>
    <row r="4" spans="1:13" ht="36" customHeight="1" x14ac:dyDescent="0.25">
      <c r="A4" s="600" t="s">
        <v>3048</v>
      </c>
      <c r="B4" s="599"/>
      <c r="C4" s="599"/>
      <c r="D4" s="599"/>
      <c r="E4" s="599"/>
      <c r="F4" s="599"/>
      <c r="G4" s="598"/>
    </row>
    <row r="5" spans="1:13" ht="49.5" customHeight="1" x14ac:dyDescent="0.25">
      <c r="C5" s="596" t="s">
        <v>3047</v>
      </c>
      <c r="D5" s="597"/>
      <c r="F5" s="578"/>
    </row>
    <row r="6" spans="1:13" ht="55.5" customHeight="1" x14ac:dyDescent="0.25">
      <c r="A6" s="596"/>
      <c r="B6" s="596"/>
      <c r="C6" s="596" t="s">
        <v>3046</v>
      </c>
      <c r="D6" s="51"/>
      <c r="E6" s="51"/>
      <c r="F6" s="51"/>
      <c r="G6" s="51"/>
      <c r="M6" s="578"/>
    </row>
    <row r="7" spans="1:13" ht="57.75" customHeight="1" x14ac:dyDescent="0.25">
      <c r="A7" s="594"/>
      <c r="B7" s="594"/>
      <c r="C7" s="594"/>
      <c r="D7" s="595" t="s">
        <v>3045</v>
      </c>
      <c r="E7" s="594"/>
      <c r="F7" s="594"/>
      <c r="G7" s="594"/>
    </row>
    <row r="8" spans="1:13" ht="28.5" customHeight="1" x14ac:dyDescent="0.25">
      <c r="A8" s="593" t="s">
        <v>3044</v>
      </c>
      <c r="B8" s="592"/>
      <c r="C8" s="592"/>
      <c r="D8" s="592"/>
      <c r="E8" s="592"/>
      <c r="F8" s="592"/>
      <c r="G8" s="591"/>
    </row>
    <row r="9" spans="1:13" ht="23.25" customHeight="1" x14ac:dyDescent="0.25">
      <c r="A9" s="590" t="s">
        <v>3043</v>
      </c>
      <c r="B9" s="589"/>
      <c r="C9" s="589"/>
      <c r="D9" s="589"/>
      <c r="E9" s="589"/>
      <c r="F9" s="589"/>
      <c r="G9" s="588"/>
    </row>
    <row r="10" spans="1:13" ht="20.25" customHeight="1" x14ac:dyDescent="0.25"/>
    <row r="11" spans="1:13" ht="21.75" customHeight="1" x14ac:dyDescent="0.25">
      <c r="A11" s="587" t="s">
        <v>3042</v>
      </c>
      <c r="B11" s="587"/>
      <c r="C11" s="587"/>
      <c r="D11" s="587"/>
      <c r="E11" s="587"/>
      <c r="F11" s="587"/>
    </row>
    <row r="12" spans="1:13" ht="24.75" customHeight="1" x14ac:dyDescent="0.25">
      <c r="A12" s="586"/>
      <c r="B12" s="586"/>
      <c r="C12" s="586"/>
      <c r="D12" s="586"/>
      <c r="E12" s="586"/>
      <c r="F12" s="586"/>
      <c r="G12" s="586"/>
    </row>
    <row r="13" spans="1:13" ht="19.5" customHeight="1" x14ac:dyDescent="0.25">
      <c r="A13" s="585" t="s">
        <v>3041</v>
      </c>
      <c r="B13" s="585"/>
      <c r="C13" s="585"/>
      <c r="D13" s="584">
        <v>2019</v>
      </c>
      <c r="E13" s="583"/>
      <c r="F13" s="583"/>
    </row>
    <row r="14" spans="1:13" ht="18" x14ac:dyDescent="0.25">
      <c r="F14" s="578"/>
    </row>
    <row r="25" spans="1:6" ht="16.5" customHeight="1" x14ac:dyDescent="0.25">
      <c r="A25" s="582" t="s">
        <v>3040</v>
      </c>
      <c r="B25" s="582"/>
      <c r="C25" s="582"/>
      <c r="D25" s="582"/>
      <c r="E25" s="582"/>
      <c r="F25" s="582"/>
    </row>
    <row r="26" spans="1:6" ht="9" customHeight="1" x14ac:dyDescent="0.15">
      <c r="A26" s="581" t="s">
        <v>3039</v>
      </c>
      <c r="C26" s="578"/>
    </row>
    <row r="27" spans="1:6" ht="9" customHeight="1" x14ac:dyDescent="0.15">
      <c r="A27" s="580" t="s">
        <v>3038</v>
      </c>
    </row>
    <row r="30" spans="1:6" x14ac:dyDescent="0.25">
      <c r="A30" s="579" t="s">
        <v>3037</v>
      </c>
    </row>
    <row r="35" spans="1:3" ht="18" x14ac:dyDescent="0.25">
      <c r="B35" s="578"/>
    </row>
    <row r="36" spans="1:3" ht="18" x14ac:dyDescent="0.25">
      <c r="A36" s="578"/>
    </row>
    <row r="37" spans="1:3" ht="18" x14ac:dyDescent="0.25">
      <c r="A37" s="578"/>
    </row>
    <row r="38" spans="1:3" ht="18" x14ac:dyDescent="0.25">
      <c r="A38" s="578"/>
    </row>
    <row r="39" spans="1:3" ht="18" x14ac:dyDescent="0.25">
      <c r="A39" s="578"/>
    </row>
    <row r="40" spans="1:3" ht="18" x14ac:dyDescent="0.25">
      <c r="C40" s="578"/>
    </row>
  </sheetData>
  <mergeCells count="9">
    <mergeCell ref="A25:F25"/>
    <mergeCell ref="A2:G2"/>
    <mergeCell ref="D6:G6"/>
    <mergeCell ref="A4:G4"/>
    <mergeCell ref="A3:F3"/>
    <mergeCell ref="A8:G8"/>
    <mergeCell ref="A9:G9"/>
    <mergeCell ref="A13:C13"/>
    <mergeCell ref="A11:F11"/>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workbookViewId="0">
      <selection sqref="A1:C1"/>
    </sheetView>
  </sheetViews>
  <sheetFormatPr baseColWidth="10" defaultRowHeight="11.25" x14ac:dyDescent="0.25"/>
  <cols>
    <col min="1" max="1" width="35.7109375" style="50" customWidth="1"/>
    <col min="2" max="2" width="15.7109375" style="23" customWidth="1"/>
    <col min="3" max="3" width="35.7109375" style="50" customWidth="1"/>
    <col min="4" max="4" width="15.7109375" style="23" customWidth="1"/>
    <col min="5" max="16384" width="11.42578125" style="23"/>
  </cols>
  <sheetData>
    <row r="1" spans="1:4" ht="15" customHeight="1" x14ac:dyDescent="0.25">
      <c r="A1" s="210" t="s">
        <v>2749</v>
      </c>
      <c r="B1" s="48"/>
      <c r="C1" s="48"/>
      <c r="D1" s="47" t="s">
        <v>2674</v>
      </c>
    </row>
    <row r="2" spans="1:4" ht="15" customHeight="1" x14ac:dyDescent="0.25">
      <c r="A2" s="210" t="s">
        <v>2748</v>
      </c>
      <c r="B2" s="48"/>
      <c r="C2" s="48"/>
      <c r="D2" s="47" t="s">
        <v>2518</v>
      </c>
    </row>
    <row r="3" spans="1:4" x14ac:dyDescent="0.25">
      <c r="A3" s="217"/>
      <c r="B3" s="196"/>
      <c r="C3" s="217"/>
      <c r="D3" s="196"/>
    </row>
    <row r="4" spans="1:4" ht="12.75" x14ac:dyDescent="0.25">
      <c r="A4" s="216" t="s">
        <v>2747</v>
      </c>
      <c r="B4" s="39"/>
      <c r="C4" s="39"/>
      <c r="D4" s="39"/>
    </row>
    <row r="5" spans="1:4" ht="12.75" x14ac:dyDescent="0.25">
      <c r="A5" s="216" t="s">
        <v>2746</v>
      </c>
      <c r="B5" s="39"/>
      <c r="C5" s="39"/>
      <c r="D5" s="39"/>
    </row>
    <row r="6" spans="1:4" ht="12.75" x14ac:dyDescent="0.25">
      <c r="A6" s="210" t="s">
        <v>1385</v>
      </c>
      <c r="B6" s="301"/>
      <c r="C6" s="208" t="s">
        <v>1384</v>
      </c>
      <c r="D6" s="301"/>
    </row>
    <row r="7" spans="1:4" ht="12.75" x14ac:dyDescent="0.25">
      <c r="A7" s="64" t="s">
        <v>2745</v>
      </c>
      <c r="B7" s="304"/>
      <c r="C7" s="304"/>
      <c r="D7" s="304"/>
    </row>
    <row r="8" spans="1:4" ht="22.5" x14ac:dyDescent="0.25">
      <c r="A8" s="257" t="s">
        <v>2744</v>
      </c>
      <c r="B8" s="31">
        <v>23823510.16</v>
      </c>
      <c r="C8" s="347" t="s">
        <v>2743</v>
      </c>
      <c r="D8" s="31">
        <v>1339602.02</v>
      </c>
    </row>
    <row r="9" spans="1:4" ht="22.5" x14ac:dyDescent="0.25">
      <c r="A9" s="256" t="s">
        <v>2742</v>
      </c>
      <c r="B9" s="29">
        <v>125122767.54000001</v>
      </c>
      <c r="C9" s="280" t="s">
        <v>2741</v>
      </c>
      <c r="D9" s="29">
        <v>273360707.11000001</v>
      </c>
    </row>
    <row r="10" spans="1:4" x14ac:dyDescent="0.25">
      <c r="A10" s="280"/>
      <c r="B10" s="29"/>
      <c r="C10" s="280" t="s">
        <v>2740</v>
      </c>
      <c r="D10" s="29">
        <v>172110382</v>
      </c>
    </row>
    <row r="11" spans="1:4" ht="22.5" x14ac:dyDescent="0.25">
      <c r="A11" s="280"/>
      <c r="B11" s="29"/>
      <c r="C11" s="280" t="s">
        <v>2739</v>
      </c>
      <c r="D11" s="29">
        <v>133160648.23999999</v>
      </c>
    </row>
    <row r="12" spans="1:4" ht="22.5" x14ac:dyDescent="0.25">
      <c r="A12" s="256" t="s">
        <v>2738</v>
      </c>
      <c r="B12" s="29">
        <v>211685439.65000001</v>
      </c>
      <c r="C12" s="280" t="s">
        <v>2737</v>
      </c>
      <c r="D12" s="29">
        <v>18590172.579999998</v>
      </c>
    </row>
    <row r="13" spans="1:4" ht="22.5" x14ac:dyDescent="0.25">
      <c r="A13" s="256" t="s">
        <v>2736</v>
      </c>
      <c r="B13" s="29">
        <v>245283.77</v>
      </c>
      <c r="C13" s="280"/>
      <c r="D13" s="29"/>
    </row>
    <row r="14" spans="1:4" x14ac:dyDescent="0.25">
      <c r="A14" s="256" t="s">
        <v>2735</v>
      </c>
      <c r="B14" s="29">
        <v>14538433</v>
      </c>
      <c r="C14" s="280" t="s">
        <v>2734</v>
      </c>
      <c r="D14" s="29">
        <v>1026323.26</v>
      </c>
    </row>
    <row r="15" spans="1:4" x14ac:dyDescent="0.25">
      <c r="A15" s="256" t="s">
        <v>2733</v>
      </c>
      <c r="B15" s="29">
        <v>124589.41</v>
      </c>
      <c r="C15" s="280" t="s">
        <v>2733</v>
      </c>
      <c r="D15" s="29">
        <v>0</v>
      </c>
    </row>
    <row r="16" spans="1:4" ht="22.5" x14ac:dyDescent="0.25">
      <c r="A16" s="256" t="s">
        <v>2732</v>
      </c>
      <c r="B16" s="29">
        <v>45549248.210000001</v>
      </c>
      <c r="C16" s="280" t="s">
        <v>2732</v>
      </c>
      <c r="D16" s="29">
        <v>19925861.690000001</v>
      </c>
    </row>
    <row r="17" spans="1:4" x14ac:dyDescent="0.25">
      <c r="A17" s="256" t="s">
        <v>2731</v>
      </c>
      <c r="B17" s="29">
        <v>108650286.34</v>
      </c>
      <c r="C17" s="280" t="s">
        <v>2731</v>
      </c>
      <c r="D17" s="29">
        <v>891069.91</v>
      </c>
    </row>
    <row r="18" spans="1:4" x14ac:dyDescent="0.25">
      <c r="A18" s="246" t="s">
        <v>2730</v>
      </c>
      <c r="B18" s="25">
        <f>SUM(B8:B17)</f>
        <v>529739558.08000004</v>
      </c>
      <c r="C18" s="278" t="s">
        <v>2729</v>
      </c>
      <c r="D18" s="25">
        <f>SUM(D8:D17)</f>
        <v>620404766.81000006</v>
      </c>
    </row>
    <row r="19" spans="1:4" x14ac:dyDescent="0.25">
      <c r="A19" s="256" t="s">
        <v>2728</v>
      </c>
      <c r="B19" s="29">
        <v>3641682.06</v>
      </c>
      <c r="C19" s="280" t="s">
        <v>2727</v>
      </c>
      <c r="D19" s="29">
        <v>180675.72</v>
      </c>
    </row>
    <row r="20" spans="1:4" x14ac:dyDescent="0.25">
      <c r="A20" s="256" t="s">
        <v>2726</v>
      </c>
      <c r="B20" s="29">
        <v>177872.77</v>
      </c>
      <c r="C20" s="280" t="s">
        <v>2725</v>
      </c>
      <c r="D20" s="29">
        <v>4014914.42</v>
      </c>
    </row>
    <row r="21" spans="1:4" x14ac:dyDescent="0.25">
      <c r="A21" s="256" t="s">
        <v>2724</v>
      </c>
      <c r="B21" s="29">
        <v>2006550</v>
      </c>
      <c r="C21" s="280" t="s">
        <v>2723</v>
      </c>
      <c r="D21" s="29">
        <v>0</v>
      </c>
    </row>
    <row r="22" spans="1:4" x14ac:dyDescent="0.25">
      <c r="A22" s="256" t="s">
        <v>2722</v>
      </c>
      <c r="B22" s="29">
        <v>0</v>
      </c>
      <c r="C22" s="280"/>
      <c r="D22" s="29"/>
    </row>
    <row r="23" spans="1:4" x14ac:dyDescent="0.25">
      <c r="A23" s="246" t="s">
        <v>2721</v>
      </c>
      <c r="B23" s="25">
        <f>SUM(B18:B22)</f>
        <v>535565662.91000003</v>
      </c>
      <c r="C23" s="278" t="s">
        <v>2720</v>
      </c>
      <c r="D23" s="25">
        <f>SUM(D18:D22)</f>
        <v>624600356.95000005</v>
      </c>
    </row>
    <row r="25" spans="1:4" ht="12.75" x14ac:dyDescent="0.25">
      <c r="A25" s="361" t="s">
        <v>2719</v>
      </c>
      <c r="B25" s="360"/>
      <c r="C25" s="360"/>
      <c r="D25" s="360"/>
    </row>
    <row r="26" spans="1:4" ht="22.5" x14ac:dyDescent="0.25">
      <c r="A26" s="359" t="s">
        <v>2718</v>
      </c>
      <c r="B26" s="357">
        <v>43191005.68</v>
      </c>
      <c r="C26" s="358" t="s">
        <v>2718</v>
      </c>
      <c r="D26" s="357">
        <v>9416936.4900000002</v>
      </c>
    </row>
    <row r="27" spans="1:4" ht="22.5" x14ac:dyDescent="0.25">
      <c r="A27" s="356" t="s">
        <v>2717</v>
      </c>
      <c r="B27" s="273">
        <v>0</v>
      </c>
      <c r="C27" s="275" t="s">
        <v>2717</v>
      </c>
      <c r="D27" s="273">
        <v>0</v>
      </c>
    </row>
    <row r="28" spans="1:4" x14ac:dyDescent="0.25">
      <c r="A28" s="339" t="s">
        <v>2716</v>
      </c>
      <c r="B28" s="269">
        <v>43191005.68</v>
      </c>
      <c r="C28" s="271" t="s">
        <v>2315</v>
      </c>
      <c r="D28" s="269">
        <v>9416936.4900000002</v>
      </c>
    </row>
    <row r="29" spans="1:4" x14ac:dyDescent="0.25">
      <c r="B29" s="355"/>
      <c r="D29" s="355"/>
    </row>
    <row r="30" spans="1:4" x14ac:dyDescent="0.25">
      <c r="A30" s="246" t="s">
        <v>1359</v>
      </c>
      <c r="B30" s="25">
        <f>B28+B23</f>
        <v>578756668.59000003</v>
      </c>
      <c r="C30" s="278" t="s">
        <v>1358</v>
      </c>
      <c r="D30" s="25">
        <f>D28+D23</f>
        <v>634017293.44000006</v>
      </c>
    </row>
    <row r="32" spans="1:4" ht="12.75" x14ac:dyDescent="0.25">
      <c r="A32" s="210" t="s">
        <v>2715</v>
      </c>
      <c r="B32" s="48"/>
      <c r="C32" s="48"/>
      <c r="D32" s="48"/>
    </row>
    <row r="33" spans="1:4" x14ac:dyDescent="0.25">
      <c r="A33" s="246" t="s">
        <v>2714</v>
      </c>
      <c r="B33" s="25">
        <v>0</v>
      </c>
      <c r="C33" s="278" t="s">
        <v>2714</v>
      </c>
      <c r="D33" s="25">
        <v>39607489.509999998</v>
      </c>
    </row>
    <row r="34" spans="1:4" x14ac:dyDescent="0.25">
      <c r="B34" s="355"/>
      <c r="D34" s="355"/>
    </row>
    <row r="35" spans="1:4" ht="22.5" x14ac:dyDescent="0.25">
      <c r="A35" s="62" t="s">
        <v>2713</v>
      </c>
      <c r="B35" s="25">
        <f>B33+B30</f>
        <v>578756668.59000003</v>
      </c>
      <c r="C35" s="61" t="s">
        <v>2712</v>
      </c>
      <c r="D35" s="25">
        <f>D33+D30</f>
        <v>673624782.95000005</v>
      </c>
    </row>
    <row r="36" spans="1:4" ht="12" thickBot="1" x14ac:dyDescent="0.3"/>
    <row r="37" spans="1:4" ht="14.25" thickTop="1" thickBot="1" x14ac:dyDescent="0.3">
      <c r="A37" s="354" t="s">
        <v>2711</v>
      </c>
      <c r="B37" s="353"/>
      <c r="C37" s="352">
        <f>D35-B35</f>
        <v>94868114.360000014</v>
      </c>
      <c r="D37" s="351"/>
    </row>
    <row r="38" spans="1:4" ht="12" thickTop="1" x14ac:dyDescent="0.25"/>
    <row r="39" spans="1:4" ht="9" customHeight="1" x14ac:dyDescent="0.25">
      <c r="A39" s="350" t="s">
        <v>2710</v>
      </c>
    </row>
    <row r="40" spans="1:4" ht="9" customHeight="1" x14ac:dyDescent="0.25">
      <c r="A40" s="350" t="s">
        <v>2709</v>
      </c>
    </row>
  </sheetData>
  <mergeCells count="11">
    <mergeCell ref="C6:D6"/>
    <mergeCell ref="A7:D7"/>
    <mergeCell ref="A25:D25"/>
    <mergeCell ref="A32:D32"/>
    <mergeCell ref="A37:B37"/>
    <mergeCell ref="C37:D37"/>
    <mergeCell ref="A1:C1"/>
    <mergeCell ref="A2:C2"/>
    <mergeCell ref="A4:D4"/>
    <mergeCell ref="A5:D5"/>
    <mergeCell ref="A6:B6"/>
  </mergeCells>
  <printOptions horizontalCentered="1"/>
  <pageMargins left="0.31496062992125989" right="0.31496062992125989" top="0.39370078740157477" bottom="0.39370078740157477" header="0.39370078740157477" footer="0.19685039370078738"/>
  <pageSetup paperSize="9" pageOrder="overThenDown"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workbookViewId="0">
      <selection sqref="A1:D1"/>
    </sheetView>
  </sheetViews>
  <sheetFormatPr baseColWidth="10" defaultRowHeight="11.25" x14ac:dyDescent="0.25"/>
  <cols>
    <col min="1" max="1" width="5.7109375" style="23" customWidth="1"/>
    <col min="2" max="2" width="40.7109375" style="50" customWidth="1"/>
    <col min="3" max="5" width="15.7109375" style="23" customWidth="1"/>
    <col min="6" max="16384" width="11.42578125" style="23"/>
  </cols>
  <sheetData>
    <row r="1" spans="1:5" ht="20.100000000000001" customHeight="1" x14ac:dyDescent="0.25">
      <c r="A1" s="49" t="s">
        <v>2675</v>
      </c>
      <c r="B1" s="48"/>
      <c r="C1" s="48"/>
      <c r="D1" s="48"/>
      <c r="E1" s="47" t="s">
        <v>2674</v>
      </c>
    </row>
    <row r="2" spans="1:5" ht="20.100000000000001" customHeight="1" x14ac:dyDescent="0.25">
      <c r="A2" s="49" t="s">
        <v>2708</v>
      </c>
      <c r="B2" s="48"/>
      <c r="C2" s="48"/>
      <c r="D2" s="48"/>
      <c r="E2" s="47" t="s">
        <v>2387</v>
      </c>
    </row>
    <row r="3" spans="1:5" ht="12.75" x14ac:dyDescent="0.25">
      <c r="A3" s="40" t="s">
        <v>2707</v>
      </c>
      <c r="B3" s="39"/>
      <c r="C3" s="39"/>
      <c r="D3" s="39"/>
      <c r="E3" s="39"/>
    </row>
    <row r="4" spans="1:5" ht="22.5" x14ac:dyDescent="0.25">
      <c r="A4" s="208" t="s">
        <v>29</v>
      </c>
      <c r="B4" s="214"/>
      <c r="C4" s="61" t="s">
        <v>2651</v>
      </c>
      <c r="D4" s="61" t="s">
        <v>2650</v>
      </c>
      <c r="E4" s="61" t="s">
        <v>2649</v>
      </c>
    </row>
    <row r="5" spans="1:5" x14ac:dyDescent="0.25">
      <c r="A5" s="281" t="s">
        <v>1274</v>
      </c>
      <c r="B5" s="280" t="s">
        <v>1273</v>
      </c>
      <c r="C5" s="29">
        <v>0</v>
      </c>
      <c r="D5" s="29">
        <v>0</v>
      </c>
      <c r="E5" s="29">
        <f>SUM(C5:D5)</f>
        <v>0</v>
      </c>
    </row>
    <row r="6" spans="1:5" x14ac:dyDescent="0.25">
      <c r="A6" s="281" t="s">
        <v>1272</v>
      </c>
      <c r="B6" s="280" t="s">
        <v>2706</v>
      </c>
      <c r="C6" s="29">
        <v>0</v>
      </c>
      <c r="D6" s="29">
        <v>3282723</v>
      </c>
      <c r="E6" s="29">
        <f>SUM(C6:D6)</f>
        <v>3282723</v>
      </c>
    </row>
    <row r="7" spans="1:5" ht="22.5" x14ac:dyDescent="0.25">
      <c r="A7" s="281" t="s">
        <v>1270</v>
      </c>
      <c r="B7" s="280" t="s">
        <v>2705</v>
      </c>
      <c r="C7" s="29">
        <v>30365440.140000001</v>
      </c>
      <c r="D7" s="29">
        <v>2017633.29</v>
      </c>
      <c r="E7" s="29">
        <f>SUM(C7:D7)</f>
        <v>32383073.43</v>
      </c>
    </row>
    <row r="8" spans="1:5" ht="22.5" x14ac:dyDescent="0.25">
      <c r="A8" s="281" t="s">
        <v>2481</v>
      </c>
      <c r="B8" s="280" t="s">
        <v>2704</v>
      </c>
      <c r="C8" s="29">
        <v>0</v>
      </c>
      <c r="D8" s="255">
        <v>0</v>
      </c>
      <c r="E8" s="29">
        <f>SUM(C8:D8)</f>
        <v>0</v>
      </c>
    </row>
    <row r="9" spans="1:5" x14ac:dyDescent="0.25">
      <c r="A9" s="349" t="s">
        <v>1251</v>
      </c>
      <c r="B9" s="280" t="s">
        <v>2703</v>
      </c>
      <c r="C9" s="29">
        <v>0</v>
      </c>
      <c r="D9" s="255">
        <v>0</v>
      </c>
      <c r="E9" s="29">
        <f>SUM(C9:D9)</f>
        <v>0</v>
      </c>
    </row>
    <row r="10" spans="1:5" x14ac:dyDescent="0.25">
      <c r="A10" s="281" t="s">
        <v>1268</v>
      </c>
      <c r="B10" s="280" t="s">
        <v>2702</v>
      </c>
      <c r="C10" s="29">
        <v>3355175.64</v>
      </c>
      <c r="D10" s="29">
        <v>0</v>
      </c>
      <c r="E10" s="29">
        <f>SUM(C10:D10)</f>
        <v>3355175.64</v>
      </c>
    </row>
    <row r="11" spans="1:5" x14ac:dyDescent="0.25">
      <c r="A11" s="281" t="s">
        <v>1266</v>
      </c>
      <c r="B11" s="280" t="s">
        <v>2701</v>
      </c>
      <c r="C11" s="29">
        <v>38932905.579999998</v>
      </c>
      <c r="D11" s="29">
        <v>69233.34</v>
      </c>
      <c r="E11" s="29">
        <f>SUM(C11:D11)</f>
        <v>39002138.920000002</v>
      </c>
    </row>
    <row r="12" spans="1:5" x14ac:dyDescent="0.25">
      <c r="A12" s="281" t="s">
        <v>1264</v>
      </c>
      <c r="B12" s="280" t="s">
        <v>2700</v>
      </c>
      <c r="C12" s="29">
        <v>10781231.359999999</v>
      </c>
      <c r="D12" s="29">
        <v>3918.92</v>
      </c>
      <c r="E12" s="29">
        <f>SUM(C12:D12)</f>
        <v>10785150.279999999</v>
      </c>
    </row>
    <row r="13" spans="1:5" x14ac:dyDescent="0.25">
      <c r="A13" s="281" t="s">
        <v>1262</v>
      </c>
      <c r="B13" s="280" t="s">
        <v>2699</v>
      </c>
      <c r="C13" s="29">
        <v>0</v>
      </c>
      <c r="D13" s="29">
        <v>0</v>
      </c>
      <c r="E13" s="29">
        <f>SUM(C13:D13)</f>
        <v>0</v>
      </c>
    </row>
    <row r="14" spans="1:5" x14ac:dyDescent="0.25">
      <c r="A14" s="281" t="s">
        <v>1260</v>
      </c>
      <c r="B14" s="280" t="s">
        <v>2698</v>
      </c>
      <c r="C14" s="29">
        <v>55678659.130000003</v>
      </c>
      <c r="D14" s="29">
        <v>731958.27</v>
      </c>
      <c r="E14" s="29">
        <f>SUM(C14:D14)</f>
        <v>56410617.400000006</v>
      </c>
    </row>
    <row r="15" spans="1:5" x14ac:dyDescent="0.25">
      <c r="A15" s="281" t="s">
        <v>2493</v>
      </c>
      <c r="B15" s="280" t="s">
        <v>2492</v>
      </c>
      <c r="C15" s="29">
        <v>0</v>
      </c>
      <c r="D15" s="29">
        <v>0</v>
      </c>
      <c r="E15" s="29">
        <f>SUM(C15:D15)</f>
        <v>0</v>
      </c>
    </row>
    <row r="16" spans="1:5" x14ac:dyDescent="0.25">
      <c r="A16" s="281" t="s">
        <v>2489</v>
      </c>
      <c r="B16" s="280" t="s">
        <v>2344</v>
      </c>
      <c r="C16" s="29">
        <v>0</v>
      </c>
      <c r="D16" s="29">
        <v>0</v>
      </c>
      <c r="E16" s="29">
        <f>SUM(C16:D16)</f>
        <v>0</v>
      </c>
    </row>
    <row r="17" spans="1:5" ht="22.5" x14ac:dyDescent="0.25">
      <c r="A17" s="281" t="s">
        <v>1258</v>
      </c>
      <c r="B17" s="280" t="s">
        <v>1257</v>
      </c>
      <c r="C17" s="29">
        <v>0</v>
      </c>
      <c r="D17" s="29">
        <v>0</v>
      </c>
      <c r="E17" s="29">
        <f>SUM(C17:D17)</f>
        <v>0</v>
      </c>
    </row>
    <row r="18" spans="1:5" x14ac:dyDescent="0.25">
      <c r="A18" s="281" t="s">
        <v>1256</v>
      </c>
      <c r="B18" s="280" t="s">
        <v>2697</v>
      </c>
      <c r="C18" s="29">
        <v>56900</v>
      </c>
      <c r="D18" s="29">
        <v>0</v>
      </c>
      <c r="E18" s="29">
        <f>SUM(C18:D18)</f>
        <v>56900</v>
      </c>
    </row>
    <row r="19" spans="1:5" x14ac:dyDescent="0.25">
      <c r="A19" s="276" t="s">
        <v>2659</v>
      </c>
      <c r="B19" s="275" t="s">
        <v>2658</v>
      </c>
      <c r="C19" s="274">
        <v>0</v>
      </c>
      <c r="D19" s="273">
        <v>0</v>
      </c>
      <c r="E19" s="273">
        <f>SUM(C19:D19)</f>
        <v>0</v>
      </c>
    </row>
    <row r="20" spans="1:5" x14ac:dyDescent="0.25">
      <c r="A20" s="276" t="s">
        <v>2661</v>
      </c>
      <c r="B20" s="275" t="s">
        <v>2660</v>
      </c>
      <c r="C20" s="274">
        <v>0</v>
      </c>
      <c r="D20" s="273">
        <v>0</v>
      </c>
      <c r="E20" s="273">
        <f>SUM(C20:D20)</f>
        <v>0</v>
      </c>
    </row>
    <row r="21" spans="1:5" x14ac:dyDescent="0.25">
      <c r="A21" s="281" t="s">
        <v>2242</v>
      </c>
      <c r="B21" s="280" t="s">
        <v>2241</v>
      </c>
      <c r="C21" s="29">
        <v>0</v>
      </c>
      <c r="D21" s="29">
        <v>795306.49</v>
      </c>
      <c r="E21" s="29">
        <f>SUM(C21:D21)</f>
        <v>795306.49</v>
      </c>
    </row>
    <row r="22" spans="1:5" x14ac:dyDescent="0.25">
      <c r="A22" s="276" t="s">
        <v>2252</v>
      </c>
      <c r="B22" s="275" t="s">
        <v>2129</v>
      </c>
      <c r="C22" s="274">
        <v>0</v>
      </c>
      <c r="D22" s="273">
        <v>5338907</v>
      </c>
      <c r="E22" s="273">
        <f>SUM(C22:D22)</f>
        <v>5338907</v>
      </c>
    </row>
    <row r="23" spans="1:5" x14ac:dyDescent="0.25">
      <c r="A23" s="281" t="s">
        <v>1254</v>
      </c>
      <c r="B23" s="280" t="s">
        <v>2696</v>
      </c>
      <c r="C23" s="29">
        <v>427978.3</v>
      </c>
      <c r="D23" s="29">
        <v>0</v>
      </c>
      <c r="E23" s="29">
        <f>SUM(C23:D23)</f>
        <v>427978.3</v>
      </c>
    </row>
    <row r="24" spans="1:5" ht="22.5" x14ac:dyDescent="0.25">
      <c r="A24" s="276" t="s">
        <v>2656</v>
      </c>
      <c r="B24" s="275" t="s">
        <v>2655</v>
      </c>
      <c r="C24" s="274">
        <v>0</v>
      </c>
      <c r="D24" s="273">
        <v>0</v>
      </c>
      <c r="E24" s="273">
        <f>SUM(C24:D24)</f>
        <v>0</v>
      </c>
    </row>
    <row r="25" spans="1:5" ht="12.75" x14ac:dyDescent="0.25">
      <c r="A25" s="49" t="s">
        <v>2695</v>
      </c>
      <c r="B25" s="48"/>
      <c r="C25" s="25">
        <f>SUM(C5:C24)</f>
        <v>139598290.15000001</v>
      </c>
      <c r="D25" s="25">
        <f>SUM(D5:D24)</f>
        <v>12239680.310000001</v>
      </c>
      <c r="E25" s="25">
        <f>SUM(C25:D25)</f>
        <v>151837970.46000001</v>
      </c>
    </row>
    <row r="26" spans="1:5" ht="12" thickBot="1" x14ac:dyDescent="0.3">
      <c r="E26" s="23" t="s">
        <v>2685</v>
      </c>
    </row>
    <row r="27" spans="1:5" ht="14.25" thickTop="1" thickBot="1" x14ac:dyDescent="0.3">
      <c r="A27" s="345" t="s">
        <v>2694</v>
      </c>
      <c r="B27" s="344"/>
      <c r="C27" s="344"/>
      <c r="D27" s="344"/>
      <c r="E27" s="334">
        <v>30563160.73</v>
      </c>
    </row>
    <row r="28" spans="1:5" ht="12" thickTop="1" x14ac:dyDescent="0.25">
      <c r="A28" s="316" t="s">
        <v>1251</v>
      </c>
    </row>
    <row r="29" spans="1:5" ht="22.5" x14ac:dyDescent="0.25">
      <c r="A29" s="258" t="s">
        <v>28</v>
      </c>
      <c r="B29" s="63"/>
      <c r="C29" s="33" t="s">
        <v>2651</v>
      </c>
      <c r="D29" s="33" t="s">
        <v>2650</v>
      </c>
      <c r="E29" s="33" t="s">
        <v>2649</v>
      </c>
    </row>
    <row r="30" spans="1:5" x14ac:dyDescent="0.25">
      <c r="A30" s="348" t="s">
        <v>1354</v>
      </c>
      <c r="B30" s="347" t="s">
        <v>2693</v>
      </c>
      <c r="C30" s="31">
        <v>23823510.16</v>
      </c>
      <c r="D30" s="346">
        <v>0</v>
      </c>
      <c r="E30" s="31">
        <f>SUM(C30:D30)</f>
        <v>23823510.16</v>
      </c>
    </row>
    <row r="31" spans="1:5" x14ac:dyDescent="0.25">
      <c r="A31" s="281" t="s">
        <v>1324</v>
      </c>
      <c r="B31" s="280" t="s">
        <v>2692</v>
      </c>
      <c r="C31" s="29">
        <v>125122767.54000001</v>
      </c>
      <c r="D31" s="255">
        <v>0</v>
      </c>
      <c r="E31" s="29">
        <f>SUM(C31:D31)</f>
        <v>125122767.54000001</v>
      </c>
    </row>
    <row r="32" spans="1:5" x14ac:dyDescent="0.25">
      <c r="A32" s="281" t="s">
        <v>1376</v>
      </c>
      <c r="B32" s="280" t="s">
        <v>2397</v>
      </c>
      <c r="C32" s="29">
        <v>14538433</v>
      </c>
      <c r="D32" s="255">
        <v>0</v>
      </c>
      <c r="E32" s="29">
        <f>SUM(C32:D32)</f>
        <v>14538433</v>
      </c>
    </row>
    <row r="33" spans="1:5" x14ac:dyDescent="0.25">
      <c r="A33" s="281" t="s">
        <v>2348</v>
      </c>
      <c r="B33" s="280" t="s">
        <v>2274</v>
      </c>
      <c r="C33" s="29">
        <v>124589.41</v>
      </c>
      <c r="D33" s="255">
        <v>0</v>
      </c>
      <c r="E33" s="29">
        <f>SUM(C33:D33)</f>
        <v>124589.41</v>
      </c>
    </row>
    <row r="34" spans="1:5" x14ac:dyDescent="0.25">
      <c r="A34" s="281" t="s">
        <v>2347</v>
      </c>
      <c r="B34" s="280" t="s">
        <v>2346</v>
      </c>
      <c r="C34" s="29">
        <v>45549248.210000001</v>
      </c>
      <c r="D34" s="255">
        <v>0</v>
      </c>
      <c r="E34" s="29">
        <f>SUM(C34:D34)</f>
        <v>45549248.210000001</v>
      </c>
    </row>
    <row r="35" spans="1:5" x14ac:dyDescent="0.25">
      <c r="A35" s="281" t="s">
        <v>2345</v>
      </c>
      <c r="B35" s="280" t="s">
        <v>2344</v>
      </c>
      <c r="C35" s="29">
        <v>108650286.34</v>
      </c>
      <c r="D35" s="255">
        <v>0</v>
      </c>
      <c r="E35" s="29">
        <f>SUM(C35:D35)</f>
        <v>108650286.34</v>
      </c>
    </row>
    <row r="36" spans="1:5" x14ac:dyDescent="0.25">
      <c r="A36" s="276" t="s">
        <v>2647</v>
      </c>
      <c r="B36" s="275" t="s">
        <v>2691</v>
      </c>
      <c r="C36" s="274">
        <v>0</v>
      </c>
      <c r="D36" s="273">
        <v>0</v>
      </c>
      <c r="E36" s="273">
        <f>SUM(C36:D36)</f>
        <v>0</v>
      </c>
    </row>
    <row r="37" spans="1:5" x14ac:dyDescent="0.25">
      <c r="A37" s="281" t="s">
        <v>1322</v>
      </c>
      <c r="B37" s="280" t="s">
        <v>2690</v>
      </c>
      <c r="C37" s="29">
        <v>211685439.65000001</v>
      </c>
      <c r="D37" s="29">
        <v>0</v>
      </c>
      <c r="E37" s="29">
        <f>SUM(C37:D37)</f>
        <v>211685439.65000001</v>
      </c>
    </row>
    <row r="38" spans="1:5" x14ac:dyDescent="0.25">
      <c r="A38" s="281" t="s">
        <v>2393</v>
      </c>
      <c r="B38" s="280" t="s">
        <v>2392</v>
      </c>
      <c r="C38" s="29">
        <v>245283.77</v>
      </c>
      <c r="D38" s="255">
        <v>0</v>
      </c>
      <c r="E38" s="29">
        <f>SUM(C38:D38)</f>
        <v>245283.77</v>
      </c>
    </row>
    <row r="39" spans="1:5" x14ac:dyDescent="0.25">
      <c r="A39" s="281" t="s">
        <v>1318</v>
      </c>
      <c r="B39" s="280" t="s">
        <v>1317</v>
      </c>
      <c r="C39" s="29">
        <v>3641682.06</v>
      </c>
      <c r="D39" s="29">
        <v>0</v>
      </c>
      <c r="E39" s="29">
        <f>SUM(C39:D39)</f>
        <v>3641682.06</v>
      </c>
    </row>
    <row r="40" spans="1:5" x14ac:dyDescent="0.25">
      <c r="A40" s="281" t="s">
        <v>1316</v>
      </c>
      <c r="B40" s="280" t="s">
        <v>2689</v>
      </c>
      <c r="C40" s="29">
        <v>177872.77</v>
      </c>
      <c r="D40" s="29">
        <v>3421679.87</v>
      </c>
      <c r="E40" s="29">
        <f>SUM(C40:D40)</f>
        <v>3599552.64</v>
      </c>
    </row>
    <row r="41" spans="1:5" ht="22.5" x14ac:dyDescent="0.25">
      <c r="A41" s="281" t="s">
        <v>1314</v>
      </c>
      <c r="B41" s="280" t="s">
        <v>2688</v>
      </c>
      <c r="C41" s="29">
        <v>2006550</v>
      </c>
      <c r="D41" s="29">
        <v>39769325.810000002</v>
      </c>
      <c r="E41" s="29">
        <f>SUM(C41:D41)</f>
        <v>41775875.810000002</v>
      </c>
    </row>
    <row r="42" spans="1:5" x14ac:dyDescent="0.25">
      <c r="A42" s="281" t="s">
        <v>2371</v>
      </c>
      <c r="B42" s="280" t="s">
        <v>2687</v>
      </c>
      <c r="C42" s="29">
        <v>0</v>
      </c>
      <c r="D42" s="29">
        <v>0</v>
      </c>
      <c r="E42" s="29">
        <f>SUM(C42:D42)</f>
        <v>0</v>
      </c>
    </row>
    <row r="43" spans="1:5" x14ac:dyDescent="0.25">
      <c r="A43" s="276" t="s">
        <v>2367</v>
      </c>
      <c r="B43" s="275" t="s">
        <v>2366</v>
      </c>
      <c r="C43" s="274">
        <v>0</v>
      </c>
      <c r="D43" s="273">
        <v>0</v>
      </c>
      <c r="E43" s="273">
        <f>SUM(C43:D43)</f>
        <v>0</v>
      </c>
    </row>
    <row r="44" spans="1:5" ht="12.75" x14ac:dyDescent="0.25">
      <c r="A44" s="333" t="s">
        <v>2686</v>
      </c>
      <c r="B44" s="241"/>
      <c r="C44" s="25">
        <f>SUM(C30:C43)</f>
        <v>535565662.91000003</v>
      </c>
      <c r="D44" s="25">
        <f>SUM(D30:D43)</f>
        <v>43191005.68</v>
      </c>
      <c r="E44" s="25">
        <f>SUM(C44:D44)</f>
        <v>578756668.59000003</v>
      </c>
    </row>
    <row r="45" spans="1:5" ht="12" thickBot="1" x14ac:dyDescent="0.3">
      <c r="E45" s="23" t="s">
        <v>2685</v>
      </c>
    </row>
    <row r="46" spans="1:5" ht="14.25" thickTop="1" thickBot="1" x14ac:dyDescent="0.3">
      <c r="A46" s="345" t="s">
        <v>2684</v>
      </c>
      <c r="B46" s="344"/>
      <c r="C46" s="344"/>
      <c r="D46" s="344"/>
      <c r="E46" s="334">
        <v>0</v>
      </c>
    </row>
    <row r="47" spans="1:5" ht="9" customHeight="1" thickTop="1" x14ac:dyDescent="0.25">
      <c r="A47" s="203"/>
    </row>
    <row r="48" spans="1:5" ht="9" customHeight="1" x14ac:dyDescent="0.25">
      <c r="A48" s="203" t="s">
        <v>2683</v>
      </c>
    </row>
    <row r="49" spans="1:1" ht="9" customHeight="1" x14ac:dyDescent="0.25">
      <c r="A49" s="203" t="s">
        <v>2682</v>
      </c>
    </row>
    <row r="50" spans="1:1" ht="9" customHeight="1" x14ac:dyDescent="0.25">
      <c r="A50" s="203" t="s">
        <v>2681</v>
      </c>
    </row>
    <row r="51" spans="1:1" ht="9" customHeight="1" x14ac:dyDescent="0.25">
      <c r="A51" s="203" t="s">
        <v>2680</v>
      </c>
    </row>
    <row r="52" spans="1:1" ht="9" customHeight="1" x14ac:dyDescent="0.25">
      <c r="A52" s="203" t="s">
        <v>2679</v>
      </c>
    </row>
    <row r="53" spans="1:1" ht="9" customHeight="1" x14ac:dyDescent="0.25">
      <c r="A53" s="203" t="s">
        <v>2678</v>
      </c>
    </row>
    <row r="54" spans="1:1" ht="9" customHeight="1" x14ac:dyDescent="0.25">
      <c r="A54" s="203" t="s">
        <v>2677</v>
      </c>
    </row>
    <row r="55" spans="1:1" ht="9" customHeight="1" x14ac:dyDescent="0.25">
      <c r="A55" s="203" t="s">
        <v>2676</v>
      </c>
    </row>
    <row r="56" spans="1:1" ht="9" customHeight="1" x14ac:dyDescent="0.25">
      <c r="A56" s="203"/>
    </row>
    <row r="57" spans="1:1" ht="9" customHeight="1" x14ac:dyDescent="0.25">
      <c r="A57" s="203"/>
    </row>
    <row r="58" spans="1:1" ht="9" customHeight="1" x14ac:dyDescent="0.25">
      <c r="A58" s="203"/>
    </row>
  </sheetData>
  <mergeCells count="9">
    <mergeCell ref="A29:B29"/>
    <mergeCell ref="A46:D46"/>
    <mergeCell ref="A44:B44"/>
    <mergeCell ref="A1:D1"/>
    <mergeCell ref="A2:D2"/>
    <mergeCell ref="A3:E3"/>
    <mergeCell ref="A4:B4"/>
    <mergeCell ref="A25:B25"/>
    <mergeCell ref="A27:D27"/>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workbookViewId="0">
      <selection sqref="A1:D1"/>
    </sheetView>
  </sheetViews>
  <sheetFormatPr baseColWidth="10" defaultRowHeight="11.25" x14ac:dyDescent="0.25"/>
  <cols>
    <col min="1" max="1" width="5.7109375" style="23" customWidth="1"/>
    <col min="2" max="2" width="40.7109375" style="50" customWidth="1"/>
    <col min="3" max="5" width="15.7109375" style="23" customWidth="1"/>
    <col min="6" max="16384" width="11.42578125" style="23"/>
  </cols>
  <sheetData>
    <row r="1" spans="1:5" ht="20.100000000000001" customHeight="1" x14ac:dyDescent="0.25">
      <c r="A1" s="49" t="s">
        <v>2675</v>
      </c>
      <c r="B1" s="48"/>
      <c r="C1" s="48"/>
      <c r="D1" s="48"/>
      <c r="E1" s="47" t="s">
        <v>2674</v>
      </c>
    </row>
    <row r="2" spans="1:5" ht="20.100000000000001" customHeight="1" x14ac:dyDescent="0.25">
      <c r="A2" s="49" t="s">
        <v>2673</v>
      </c>
      <c r="B2" s="48"/>
      <c r="C2" s="48"/>
      <c r="D2" s="48"/>
      <c r="E2" s="47" t="s">
        <v>2330</v>
      </c>
    </row>
    <row r="3" spans="1:5" ht="12.75" x14ac:dyDescent="0.25">
      <c r="A3" s="40" t="s">
        <v>2672</v>
      </c>
      <c r="B3" s="39"/>
      <c r="C3" s="39"/>
      <c r="D3" s="39"/>
      <c r="E3" s="39"/>
    </row>
    <row r="4" spans="1:5" ht="22.5" x14ac:dyDescent="0.25">
      <c r="A4" s="208" t="s">
        <v>29</v>
      </c>
      <c r="B4" s="214"/>
      <c r="C4" s="61" t="s">
        <v>2651</v>
      </c>
      <c r="D4" s="61" t="s">
        <v>2650</v>
      </c>
      <c r="E4" s="61" t="s">
        <v>2649</v>
      </c>
    </row>
    <row r="5" spans="1:5" x14ac:dyDescent="0.25">
      <c r="A5" s="281" t="s">
        <v>1274</v>
      </c>
      <c r="B5" s="280" t="s">
        <v>2671</v>
      </c>
      <c r="C5" s="29">
        <v>9872520</v>
      </c>
      <c r="D5" s="29">
        <v>0</v>
      </c>
      <c r="E5" s="29">
        <f>SUM(C5:D5)</f>
        <v>9872520</v>
      </c>
    </row>
    <row r="6" spans="1:5" x14ac:dyDescent="0.25">
      <c r="A6" s="281" t="s">
        <v>1272</v>
      </c>
      <c r="B6" s="280" t="s">
        <v>2670</v>
      </c>
      <c r="C6" s="29">
        <v>21829479.359999999</v>
      </c>
      <c r="D6" s="29">
        <v>0</v>
      </c>
      <c r="E6" s="29">
        <f>SUM(C6:D6)</f>
        <v>21829479.359999999</v>
      </c>
    </row>
    <row r="7" spans="1:5" ht="22.5" x14ac:dyDescent="0.25">
      <c r="A7" s="281" t="s">
        <v>1270</v>
      </c>
      <c r="B7" s="280" t="s">
        <v>2669</v>
      </c>
      <c r="C7" s="29">
        <v>14813630</v>
      </c>
      <c r="D7" s="29">
        <v>2017633.29</v>
      </c>
      <c r="E7" s="29">
        <f>SUM(C7:D7)</f>
        <v>16831263.289999999</v>
      </c>
    </row>
    <row r="8" spans="1:5" ht="22.5" x14ac:dyDescent="0.25">
      <c r="A8" s="281" t="s">
        <v>2481</v>
      </c>
      <c r="B8" s="280" t="s">
        <v>2668</v>
      </c>
      <c r="C8" s="29">
        <v>0</v>
      </c>
      <c r="D8" s="255">
        <v>0</v>
      </c>
      <c r="E8" s="29">
        <f>SUM(C8:D8)</f>
        <v>0</v>
      </c>
    </row>
    <row r="9" spans="1:5" x14ac:dyDescent="0.25">
      <c r="A9" s="281" t="s">
        <v>1268</v>
      </c>
      <c r="B9" s="280" t="s">
        <v>2667</v>
      </c>
      <c r="C9" s="29">
        <v>0</v>
      </c>
      <c r="D9" s="29">
        <v>0</v>
      </c>
      <c r="E9" s="29">
        <f>SUM(C9:D9)</f>
        <v>0</v>
      </c>
    </row>
    <row r="10" spans="1:5" x14ac:dyDescent="0.25">
      <c r="A10" s="281" t="s">
        <v>1266</v>
      </c>
      <c r="B10" s="280" t="s">
        <v>2666</v>
      </c>
      <c r="C10" s="29">
        <v>144924.82999999999</v>
      </c>
      <c r="D10" s="29">
        <v>0</v>
      </c>
      <c r="E10" s="29">
        <f>SUM(C10:D10)</f>
        <v>144924.82999999999</v>
      </c>
    </row>
    <row r="11" spans="1:5" x14ac:dyDescent="0.25">
      <c r="A11" s="281" t="s">
        <v>1264</v>
      </c>
      <c r="B11" s="280" t="s">
        <v>2665</v>
      </c>
      <c r="C11" s="29">
        <v>0</v>
      </c>
      <c r="D11" s="29">
        <v>2655215.2200000002</v>
      </c>
      <c r="E11" s="29">
        <f>SUM(C11:D11)</f>
        <v>2655215.2200000002</v>
      </c>
    </row>
    <row r="12" spans="1:5" x14ac:dyDescent="0.25">
      <c r="A12" s="281" t="s">
        <v>1262</v>
      </c>
      <c r="B12" s="280" t="s">
        <v>2664</v>
      </c>
      <c r="C12" s="29">
        <v>0</v>
      </c>
      <c r="D12" s="29">
        <v>0</v>
      </c>
      <c r="E12" s="29">
        <f>SUM(C12:D12)</f>
        <v>0</v>
      </c>
    </row>
    <row r="13" spans="1:5" x14ac:dyDescent="0.25">
      <c r="A13" s="281" t="s">
        <v>1260</v>
      </c>
      <c r="B13" s="280" t="s">
        <v>2663</v>
      </c>
      <c r="C13" s="29">
        <v>119571.87</v>
      </c>
      <c r="D13" s="29">
        <v>735877.19</v>
      </c>
      <c r="E13" s="29">
        <f>SUM(C13:D13)</f>
        <v>855449.05999999994</v>
      </c>
    </row>
    <row r="14" spans="1:5" ht="22.5" x14ac:dyDescent="0.25">
      <c r="A14" s="281" t="s">
        <v>1258</v>
      </c>
      <c r="B14" s="280" t="s">
        <v>1257</v>
      </c>
      <c r="C14" s="29">
        <v>0</v>
      </c>
      <c r="D14" s="29">
        <v>6000</v>
      </c>
      <c r="E14" s="29">
        <f>SUM(C14:D14)</f>
        <v>6000</v>
      </c>
    </row>
    <row r="15" spans="1:5" x14ac:dyDescent="0.25">
      <c r="A15" s="281" t="s">
        <v>1256</v>
      </c>
      <c r="B15" s="280" t="s">
        <v>2662</v>
      </c>
      <c r="C15" s="29">
        <v>849053.21</v>
      </c>
      <c r="D15" s="29">
        <v>0</v>
      </c>
      <c r="E15" s="29">
        <f>SUM(C15:D15)</f>
        <v>849053.21</v>
      </c>
    </row>
    <row r="16" spans="1:5" x14ac:dyDescent="0.25">
      <c r="A16" s="281" t="s">
        <v>2493</v>
      </c>
      <c r="B16" s="280" t="s">
        <v>2492</v>
      </c>
      <c r="C16" s="29">
        <v>0</v>
      </c>
      <c r="D16" s="29">
        <v>0</v>
      </c>
      <c r="E16" s="29">
        <f>SUM(C16:D16)</f>
        <v>0</v>
      </c>
    </row>
    <row r="17" spans="1:5" x14ac:dyDescent="0.25">
      <c r="A17" s="281" t="s">
        <v>2489</v>
      </c>
      <c r="B17" s="280" t="s">
        <v>2344</v>
      </c>
      <c r="C17" s="29">
        <v>0</v>
      </c>
      <c r="D17" s="29">
        <v>0</v>
      </c>
      <c r="E17" s="29">
        <f>SUM(C17:D17)</f>
        <v>0</v>
      </c>
    </row>
    <row r="18" spans="1:5" x14ac:dyDescent="0.25">
      <c r="A18" s="276" t="s">
        <v>2661</v>
      </c>
      <c r="B18" s="275" t="s">
        <v>2660</v>
      </c>
      <c r="C18" s="274">
        <v>0</v>
      </c>
      <c r="D18" s="273">
        <v>0</v>
      </c>
      <c r="E18" s="273">
        <f>SUM(C18:D18)</f>
        <v>0</v>
      </c>
    </row>
    <row r="19" spans="1:5" x14ac:dyDescent="0.25">
      <c r="A19" s="281" t="s">
        <v>2242</v>
      </c>
      <c r="B19" s="280" t="s">
        <v>2241</v>
      </c>
      <c r="C19" s="29">
        <v>0</v>
      </c>
      <c r="D19" s="29">
        <v>829697.99</v>
      </c>
      <c r="E19" s="29">
        <f>SUM(C19:D19)</f>
        <v>829697.99</v>
      </c>
    </row>
    <row r="20" spans="1:5" x14ac:dyDescent="0.25">
      <c r="A20" s="276" t="s">
        <v>2659</v>
      </c>
      <c r="B20" s="275" t="s">
        <v>2658</v>
      </c>
      <c r="C20" s="274">
        <v>0</v>
      </c>
      <c r="D20" s="273">
        <v>39769325.810000002</v>
      </c>
      <c r="E20" s="273">
        <f>SUM(C20:D20)</f>
        <v>39769325.810000002</v>
      </c>
    </row>
    <row r="21" spans="1:5" x14ac:dyDescent="0.25">
      <c r="A21" s="281" t="s">
        <v>1254</v>
      </c>
      <c r="B21" s="280" t="s">
        <v>2657</v>
      </c>
      <c r="C21" s="29">
        <v>675491.7</v>
      </c>
      <c r="D21" s="29">
        <v>0</v>
      </c>
      <c r="E21" s="29">
        <f>SUM(C21:D21)</f>
        <v>675491.7</v>
      </c>
    </row>
    <row r="22" spans="1:5" ht="22.5" x14ac:dyDescent="0.25">
      <c r="A22" s="276" t="s">
        <v>2656</v>
      </c>
      <c r="B22" s="275" t="s">
        <v>2655</v>
      </c>
      <c r="C22" s="274">
        <v>0</v>
      </c>
      <c r="D22" s="273">
        <v>0</v>
      </c>
      <c r="E22" s="273">
        <f>SUM(C22:D22)</f>
        <v>0</v>
      </c>
    </row>
    <row r="23" spans="1:5" ht="12.75" x14ac:dyDescent="0.25">
      <c r="A23" s="49" t="s">
        <v>2654</v>
      </c>
      <c r="B23" s="48"/>
      <c r="C23" s="25">
        <f>SUM(C5:C22)</f>
        <v>48304670.969999999</v>
      </c>
      <c r="D23" s="25">
        <f>SUM(D5:D22)</f>
        <v>46013749.5</v>
      </c>
      <c r="E23" s="25">
        <f>SUM(C23:D23)</f>
        <v>94318420.469999999</v>
      </c>
    </row>
    <row r="24" spans="1:5" ht="12" thickBot="1" x14ac:dyDescent="0.3"/>
    <row r="25" spans="1:5" ht="14.25" thickTop="1" thickBot="1" x14ac:dyDescent="0.3">
      <c r="A25" s="345" t="s">
        <v>2653</v>
      </c>
      <c r="B25" s="344"/>
      <c r="C25" s="344"/>
      <c r="D25" s="344"/>
      <c r="E25" s="334">
        <v>42269641.289999999</v>
      </c>
    </row>
    <row r="26" spans="1:5" ht="12.75" thickTop="1" thickBot="1" x14ac:dyDescent="0.3"/>
    <row r="27" spans="1:5" ht="14.25" thickTop="1" thickBot="1" x14ac:dyDescent="0.3">
      <c r="A27" s="345" t="s">
        <v>2652</v>
      </c>
      <c r="B27" s="344"/>
      <c r="C27" s="344"/>
      <c r="D27" s="344"/>
      <c r="E27" s="334">
        <v>0</v>
      </c>
    </row>
    <row r="28" spans="1:5" ht="12" thickTop="1" x14ac:dyDescent="0.25">
      <c r="A28" s="316" t="s">
        <v>1251</v>
      </c>
    </row>
    <row r="29" spans="1:5" ht="22.5" x14ac:dyDescent="0.25">
      <c r="A29" s="208" t="s">
        <v>28</v>
      </c>
      <c r="B29" s="209"/>
      <c r="C29" s="61" t="s">
        <v>2651</v>
      </c>
      <c r="D29" s="61" t="s">
        <v>2650</v>
      </c>
      <c r="E29" s="61" t="s">
        <v>2649</v>
      </c>
    </row>
    <row r="30" spans="1:5" x14ac:dyDescent="0.25">
      <c r="A30" s="281" t="s">
        <v>1293</v>
      </c>
      <c r="B30" s="280" t="s">
        <v>2648</v>
      </c>
      <c r="C30" s="29">
        <v>1026323.26</v>
      </c>
      <c r="D30" s="255">
        <v>0</v>
      </c>
      <c r="E30" s="29">
        <f>SUM(C30:D30)</f>
        <v>1026323.26</v>
      </c>
    </row>
    <row r="31" spans="1:5" x14ac:dyDescent="0.25">
      <c r="A31" s="281" t="s">
        <v>2348</v>
      </c>
      <c r="B31" s="280" t="s">
        <v>2274</v>
      </c>
      <c r="C31" s="29">
        <v>0</v>
      </c>
      <c r="D31" s="255">
        <v>0</v>
      </c>
      <c r="E31" s="29">
        <f>SUM(C31:D31)</f>
        <v>0</v>
      </c>
    </row>
    <row r="32" spans="1:5" x14ac:dyDescent="0.25">
      <c r="A32" s="281" t="s">
        <v>2347</v>
      </c>
      <c r="B32" s="280" t="s">
        <v>2346</v>
      </c>
      <c r="C32" s="29">
        <v>19925861.690000001</v>
      </c>
      <c r="D32" s="255">
        <v>0</v>
      </c>
      <c r="E32" s="29">
        <f>SUM(C32:D32)</f>
        <v>19925861.690000001</v>
      </c>
    </row>
    <row r="33" spans="1:5" x14ac:dyDescent="0.25">
      <c r="A33" s="281" t="s">
        <v>2345</v>
      </c>
      <c r="B33" s="280" t="s">
        <v>2344</v>
      </c>
      <c r="C33" s="29">
        <v>891069.91</v>
      </c>
      <c r="D33" s="255">
        <v>0</v>
      </c>
      <c r="E33" s="29">
        <f>SUM(C33:D33)</f>
        <v>891069.91</v>
      </c>
    </row>
    <row r="34" spans="1:5" x14ac:dyDescent="0.25">
      <c r="A34" s="276" t="s">
        <v>2647</v>
      </c>
      <c r="B34" s="275" t="s">
        <v>2646</v>
      </c>
      <c r="C34" s="274">
        <v>0</v>
      </c>
      <c r="D34" s="273">
        <v>0</v>
      </c>
      <c r="E34" s="273">
        <f>SUM(C34:D34)</f>
        <v>0</v>
      </c>
    </row>
    <row r="35" spans="1:5" ht="22.5" x14ac:dyDescent="0.25">
      <c r="A35" s="281" t="s">
        <v>1311</v>
      </c>
      <c r="B35" s="280" t="s">
        <v>1310</v>
      </c>
      <c r="C35" s="29">
        <v>1339602.02</v>
      </c>
      <c r="D35" s="255">
        <v>0</v>
      </c>
      <c r="E35" s="29">
        <f>SUM(C35:D35)</f>
        <v>1339602.02</v>
      </c>
    </row>
    <row r="36" spans="1:5" ht="22.5" x14ac:dyDescent="0.25">
      <c r="A36" s="276" t="s">
        <v>2645</v>
      </c>
      <c r="B36" s="275" t="s">
        <v>2644</v>
      </c>
      <c r="C36" s="274">
        <v>0</v>
      </c>
      <c r="D36" s="273">
        <v>0</v>
      </c>
      <c r="E36" s="273">
        <f>SUM(C36:D36)</f>
        <v>0</v>
      </c>
    </row>
    <row r="37" spans="1:5" x14ac:dyDescent="0.25">
      <c r="A37" s="276" t="s">
        <v>2643</v>
      </c>
      <c r="B37" s="275" t="s">
        <v>2642</v>
      </c>
      <c r="C37" s="274">
        <v>0</v>
      </c>
      <c r="D37" s="273">
        <v>0</v>
      </c>
      <c r="E37" s="273">
        <f>SUM(C37:D37)</f>
        <v>0</v>
      </c>
    </row>
    <row r="38" spans="1:5" x14ac:dyDescent="0.25">
      <c r="A38" s="281" t="s">
        <v>1307</v>
      </c>
      <c r="B38" s="280" t="s">
        <v>2641</v>
      </c>
      <c r="C38" s="29">
        <v>273360707.11000001</v>
      </c>
      <c r="D38" s="255">
        <v>0</v>
      </c>
      <c r="E38" s="29">
        <f>SUM(C38:D38)</f>
        <v>273360707.11000001</v>
      </c>
    </row>
    <row r="39" spans="1:5" x14ac:dyDescent="0.25">
      <c r="A39" s="281" t="s">
        <v>1305</v>
      </c>
      <c r="B39" s="280" t="s">
        <v>1304</v>
      </c>
      <c r="C39" s="29">
        <v>172110382</v>
      </c>
      <c r="D39" s="255">
        <v>0</v>
      </c>
      <c r="E39" s="29">
        <f>SUM(C39:D39)</f>
        <v>172110382</v>
      </c>
    </row>
    <row r="40" spans="1:5" x14ac:dyDescent="0.25">
      <c r="A40" s="281" t="s">
        <v>1303</v>
      </c>
      <c r="B40" s="280" t="s">
        <v>2640</v>
      </c>
      <c r="C40" s="29">
        <v>133160648.23999999</v>
      </c>
      <c r="D40" s="255">
        <v>0</v>
      </c>
      <c r="E40" s="29">
        <f>SUM(C40:D40)</f>
        <v>133160648.23999999</v>
      </c>
    </row>
    <row r="41" spans="1:5" x14ac:dyDescent="0.25">
      <c r="A41" s="281" t="s">
        <v>1301</v>
      </c>
      <c r="B41" s="280" t="s">
        <v>2639</v>
      </c>
      <c r="C41" s="29">
        <v>18590172.579999998</v>
      </c>
      <c r="D41" s="29">
        <v>0</v>
      </c>
      <c r="E41" s="29">
        <f>SUM(C41:D41)</f>
        <v>18590172.579999998</v>
      </c>
    </row>
    <row r="42" spans="1:5" x14ac:dyDescent="0.25">
      <c r="A42" s="281" t="s">
        <v>1299</v>
      </c>
      <c r="B42" s="280" t="s">
        <v>1298</v>
      </c>
      <c r="C42" s="29">
        <v>180675.72</v>
      </c>
      <c r="D42" s="29">
        <v>0</v>
      </c>
      <c r="E42" s="29">
        <f>SUM(C42:D42)</f>
        <v>180675.72</v>
      </c>
    </row>
    <row r="43" spans="1:5" x14ac:dyDescent="0.25">
      <c r="A43" s="281" t="s">
        <v>1297</v>
      </c>
      <c r="B43" s="280" t="s">
        <v>2638</v>
      </c>
      <c r="C43" s="29">
        <v>4014914.42</v>
      </c>
      <c r="D43" s="29">
        <v>9416936.4900000002</v>
      </c>
      <c r="E43" s="29">
        <f>SUM(C43:D43)</f>
        <v>13431850.91</v>
      </c>
    </row>
    <row r="44" spans="1:5" x14ac:dyDescent="0.25">
      <c r="A44" s="281" t="s">
        <v>1295</v>
      </c>
      <c r="B44" s="280" t="s">
        <v>2637</v>
      </c>
      <c r="C44" s="29">
        <v>0</v>
      </c>
      <c r="D44" s="29">
        <v>0</v>
      </c>
      <c r="E44" s="29">
        <f>SUM(C44:D44)</f>
        <v>0</v>
      </c>
    </row>
    <row r="45" spans="1:5" x14ac:dyDescent="0.25">
      <c r="A45" s="276" t="s">
        <v>2636</v>
      </c>
      <c r="B45" s="275" t="s">
        <v>2635</v>
      </c>
      <c r="C45" s="274">
        <v>0</v>
      </c>
      <c r="D45" s="273">
        <v>0</v>
      </c>
      <c r="E45" s="273">
        <f>SUM(C45:D45)</f>
        <v>0</v>
      </c>
    </row>
    <row r="46" spans="1:5" ht="12.75" x14ac:dyDescent="0.25">
      <c r="A46" s="333" t="s">
        <v>2634</v>
      </c>
      <c r="B46" s="241"/>
      <c r="C46" s="25">
        <f>SUM(C30:C45)</f>
        <v>624600356.95000005</v>
      </c>
      <c r="D46" s="25">
        <f>SUM(D30:D45)</f>
        <v>9416936.4900000002</v>
      </c>
      <c r="E46" s="25">
        <f>SUM(C46:D46)</f>
        <v>634017293.44000006</v>
      </c>
    </row>
    <row r="47" spans="1:5" ht="12" thickBot="1" x14ac:dyDescent="0.3"/>
    <row r="48" spans="1:5" ht="14.25" thickTop="1" thickBot="1" x14ac:dyDescent="0.3">
      <c r="A48" s="345" t="s">
        <v>2633</v>
      </c>
      <c r="B48" s="344"/>
      <c r="C48" s="344"/>
      <c r="D48" s="344"/>
      <c r="E48" s="334">
        <v>39607489.509999998</v>
      </c>
    </row>
    <row r="49" spans="1:1" ht="9" customHeight="1" thickTop="1" x14ac:dyDescent="0.25">
      <c r="A49" s="203"/>
    </row>
    <row r="50" spans="1:1" ht="9" customHeight="1" x14ac:dyDescent="0.25">
      <c r="A50" s="203" t="s">
        <v>2632</v>
      </c>
    </row>
    <row r="51" spans="1:1" ht="9" customHeight="1" x14ac:dyDescent="0.25">
      <c r="A51" s="203" t="s">
        <v>2631</v>
      </c>
    </row>
    <row r="52" spans="1:1" ht="9" customHeight="1" x14ac:dyDescent="0.25">
      <c r="A52" s="203" t="s">
        <v>2630</v>
      </c>
    </row>
    <row r="53" spans="1:1" ht="9" customHeight="1" x14ac:dyDescent="0.25">
      <c r="A53" s="203" t="s">
        <v>2629</v>
      </c>
    </row>
    <row r="54" spans="1:1" ht="9" customHeight="1" x14ac:dyDescent="0.25">
      <c r="A54" s="203" t="s">
        <v>2628</v>
      </c>
    </row>
    <row r="55" spans="1:1" ht="9" customHeight="1" x14ac:dyDescent="0.25">
      <c r="A55" s="203" t="s">
        <v>2627</v>
      </c>
    </row>
    <row r="56" spans="1:1" ht="9" customHeight="1" x14ac:dyDescent="0.25">
      <c r="A56" s="203" t="s">
        <v>2626</v>
      </c>
    </row>
    <row r="57" spans="1:1" ht="9" customHeight="1" x14ac:dyDescent="0.25">
      <c r="A57" s="203"/>
    </row>
    <row r="58" spans="1:1" ht="9" customHeight="1" x14ac:dyDescent="0.25">
      <c r="A58" s="203"/>
    </row>
    <row r="59" spans="1:1" ht="9" customHeight="1" x14ac:dyDescent="0.25">
      <c r="A59" s="203"/>
    </row>
    <row r="60" spans="1:1" ht="9" customHeight="1" x14ac:dyDescent="0.25">
      <c r="A60" s="203"/>
    </row>
  </sheetData>
  <mergeCells count="10">
    <mergeCell ref="A27:D27"/>
    <mergeCell ref="A29:B29"/>
    <mergeCell ref="A48:D48"/>
    <mergeCell ref="A46:B46"/>
    <mergeCell ref="A1:D1"/>
    <mergeCell ref="A2:D2"/>
    <mergeCell ref="A3:E3"/>
    <mergeCell ref="A4:B4"/>
    <mergeCell ref="A23:B23"/>
    <mergeCell ref="A25:D25"/>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workbookViewId="0">
      <selection sqref="A1:F1"/>
    </sheetView>
  </sheetViews>
  <sheetFormatPr baseColWidth="10" defaultRowHeight="11.25" x14ac:dyDescent="0.25"/>
  <cols>
    <col min="1" max="1" width="35.7109375" style="23" customWidth="1"/>
    <col min="2" max="7" width="15.7109375" style="23" customWidth="1"/>
    <col min="8" max="16384" width="11.42578125" style="23"/>
  </cols>
  <sheetData>
    <row r="1" spans="1:7" ht="20.100000000000001" customHeight="1" x14ac:dyDescent="0.25">
      <c r="A1" s="49" t="s">
        <v>2625</v>
      </c>
      <c r="B1" s="48"/>
      <c r="C1" s="48"/>
      <c r="D1" s="48"/>
      <c r="E1" s="48"/>
      <c r="F1" s="48"/>
      <c r="G1" s="47" t="s">
        <v>2332</v>
      </c>
    </row>
    <row r="2" spans="1:7" ht="20.100000000000001" customHeight="1" x14ac:dyDescent="0.25">
      <c r="A2" s="49" t="s">
        <v>2611</v>
      </c>
      <c r="B2" s="48"/>
      <c r="C2" s="48"/>
      <c r="D2" s="48"/>
      <c r="E2" s="48"/>
      <c r="F2" s="48"/>
      <c r="G2" s="47" t="s">
        <v>2610</v>
      </c>
    </row>
    <row r="3" spans="1:7" x14ac:dyDescent="0.25">
      <c r="A3" s="196"/>
      <c r="B3" s="196"/>
      <c r="C3" s="196"/>
      <c r="D3" s="196"/>
      <c r="E3" s="196"/>
      <c r="F3" s="196"/>
      <c r="G3" s="196"/>
    </row>
    <row r="4" spans="1:7" ht="12.75" x14ac:dyDescent="0.25">
      <c r="A4" s="40" t="s">
        <v>27</v>
      </c>
      <c r="B4" s="39"/>
      <c r="C4" s="39"/>
      <c r="D4" s="39"/>
      <c r="E4" s="39"/>
      <c r="F4" s="39"/>
      <c r="G4" s="39"/>
    </row>
    <row r="5" spans="1:7" ht="45" x14ac:dyDescent="0.25">
      <c r="A5" s="62" t="s">
        <v>2609</v>
      </c>
      <c r="B5" s="61" t="s">
        <v>1562</v>
      </c>
      <c r="C5" s="61" t="s">
        <v>2490</v>
      </c>
      <c r="D5" s="61" t="s">
        <v>2422</v>
      </c>
      <c r="E5" s="61" t="s">
        <v>2424</v>
      </c>
      <c r="F5" s="61" t="s">
        <v>2624</v>
      </c>
      <c r="G5" s="61" t="s">
        <v>2623</v>
      </c>
    </row>
    <row r="6" spans="1:7" x14ac:dyDescent="0.25">
      <c r="A6" s="342" t="s">
        <v>2622</v>
      </c>
      <c r="B6" s="27">
        <f>B7+B12+B13+B14+B15+B16</f>
        <v>183429921.69999999</v>
      </c>
      <c r="C6" s="27">
        <f>C7+C12+C13+C14+C15+C16</f>
        <v>151837970.46000001</v>
      </c>
      <c r="D6" s="27">
        <f>D7+D12+D13+D14+D15+D16</f>
        <v>19670181.370000001</v>
      </c>
      <c r="E6" s="27">
        <f>E7+E12+E13+E14+E15+E16</f>
        <v>11921769.869999999</v>
      </c>
      <c r="F6" s="27">
        <f>F7+F12+F13+F14+F15+F16</f>
        <v>93777803.069999993</v>
      </c>
      <c r="G6" s="27">
        <f>G7+G12+G13+G14+G15+G16</f>
        <v>58060167.390000001</v>
      </c>
    </row>
    <row r="7" spans="1:7" ht="33.75" x14ac:dyDescent="0.25">
      <c r="A7" s="246" t="s">
        <v>2621</v>
      </c>
      <c r="B7" s="25">
        <v>81344375.890000001</v>
      </c>
      <c r="C7" s="25">
        <v>69815066.129999995</v>
      </c>
      <c r="D7" s="25">
        <v>10571402.029999999</v>
      </c>
      <c r="E7" s="25">
        <v>957907.73</v>
      </c>
      <c r="F7" s="25">
        <v>55103308.969999999</v>
      </c>
      <c r="G7" s="25">
        <v>14711757.16</v>
      </c>
    </row>
    <row r="8" spans="1:7" ht="22.5" x14ac:dyDescent="0.25">
      <c r="A8" s="256" t="s">
        <v>2620</v>
      </c>
      <c r="B8" s="29">
        <v>81344375.890000001</v>
      </c>
      <c r="C8" s="29">
        <v>69815066.129999995</v>
      </c>
      <c r="D8" s="29">
        <v>10571402.029999999</v>
      </c>
      <c r="E8" s="29">
        <v>957907.73</v>
      </c>
      <c r="F8" s="29">
        <v>55103308.969999999</v>
      </c>
      <c r="G8" s="29">
        <v>14711757.16</v>
      </c>
    </row>
    <row r="9" spans="1:7" ht="33.75" x14ac:dyDescent="0.25">
      <c r="A9" s="256" t="s">
        <v>2619</v>
      </c>
      <c r="B9" s="29">
        <v>0</v>
      </c>
      <c r="C9" s="29">
        <v>0</v>
      </c>
      <c r="D9" s="29">
        <v>0</v>
      </c>
      <c r="E9" s="29">
        <v>0</v>
      </c>
      <c r="F9" s="29">
        <v>0</v>
      </c>
      <c r="G9" s="29">
        <v>0</v>
      </c>
    </row>
    <row r="10" spans="1:7" ht="22.5" x14ac:dyDescent="0.25">
      <c r="A10" s="256" t="s">
        <v>2618</v>
      </c>
      <c r="B10" s="29">
        <v>0</v>
      </c>
      <c r="C10" s="29">
        <v>0</v>
      </c>
      <c r="D10" s="29">
        <v>0</v>
      </c>
      <c r="E10" s="29">
        <v>0</v>
      </c>
      <c r="F10" s="29">
        <v>0</v>
      </c>
      <c r="G10" s="29">
        <v>0</v>
      </c>
    </row>
    <row r="11" spans="1:7" ht="22.5" x14ac:dyDescent="0.25">
      <c r="A11" s="254" t="s">
        <v>2617</v>
      </c>
      <c r="B11" s="37">
        <v>0</v>
      </c>
      <c r="C11" s="37">
        <v>0</v>
      </c>
      <c r="D11" s="37">
        <v>0</v>
      </c>
      <c r="E11" s="37">
        <v>0</v>
      </c>
      <c r="F11" s="37">
        <v>0</v>
      </c>
      <c r="G11" s="37">
        <v>0</v>
      </c>
    </row>
    <row r="12" spans="1:7" ht="22.5" x14ac:dyDescent="0.25">
      <c r="A12" s="340" t="s">
        <v>2616</v>
      </c>
      <c r="B12" s="277">
        <v>48751756.670000002</v>
      </c>
      <c r="C12" s="277">
        <v>38932905.579999998</v>
      </c>
      <c r="D12" s="277">
        <v>8866068.5</v>
      </c>
      <c r="E12" s="277">
        <v>952782.59</v>
      </c>
      <c r="F12" s="277">
        <v>38246515.799999997</v>
      </c>
      <c r="G12" s="277">
        <v>686389.78</v>
      </c>
    </row>
    <row r="13" spans="1:7" x14ac:dyDescent="0.25">
      <c r="A13" s="246" t="s">
        <v>2615</v>
      </c>
      <c r="B13" s="25">
        <v>35875000</v>
      </c>
      <c r="C13" s="25">
        <v>30422340.140000001</v>
      </c>
      <c r="D13" s="25">
        <v>0</v>
      </c>
      <c r="E13" s="25">
        <v>5452659.8600000003</v>
      </c>
      <c r="F13" s="265">
        <v>0</v>
      </c>
      <c r="G13" s="25">
        <v>30422340.140000001</v>
      </c>
    </row>
    <row r="14" spans="1:7" ht="22.5" x14ac:dyDescent="0.25">
      <c r="A14" s="340" t="s">
        <v>2604</v>
      </c>
      <c r="B14" s="277">
        <v>685689.14</v>
      </c>
      <c r="C14" s="277">
        <v>427978.3</v>
      </c>
      <c r="D14" s="277">
        <v>232710.84</v>
      </c>
      <c r="E14" s="277">
        <v>25000</v>
      </c>
      <c r="F14" s="277">
        <v>427978.3</v>
      </c>
      <c r="G14" s="277">
        <v>0</v>
      </c>
    </row>
    <row r="15" spans="1:7" ht="21" x14ac:dyDescent="0.25">
      <c r="A15" s="339" t="s">
        <v>2614</v>
      </c>
      <c r="B15" s="269">
        <v>8727000</v>
      </c>
      <c r="C15" s="269">
        <v>9416936.4900000002</v>
      </c>
      <c r="D15" s="270">
        <v>0</v>
      </c>
      <c r="E15" s="269">
        <v>-689936.49</v>
      </c>
      <c r="F15" s="270">
        <v>0</v>
      </c>
      <c r="G15" s="269">
        <v>9416936.4900000002</v>
      </c>
    </row>
    <row r="16" spans="1:7" ht="21" x14ac:dyDescent="0.25">
      <c r="A16" s="343" t="s">
        <v>2601</v>
      </c>
      <c r="B16" s="219">
        <v>8046100</v>
      </c>
      <c r="C16" s="219">
        <v>2822743.82</v>
      </c>
      <c r="D16" s="266">
        <v>0</v>
      </c>
      <c r="E16" s="219">
        <v>5223356.18</v>
      </c>
      <c r="F16" s="266">
        <v>0</v>
      </c>
      <c r="G16" s="219">
        <v>2822743.82</v>
      </c>
    </row>
    <row r="17" spans="1:7" ht="12" thickBot="1" x14ac:dyDescent="0.3">
      <c r="A17" s="250"/>
      <c r="B17" s="282"/>
      <c r="C17" s="282"/>
      <c r="D17" s="282"/>
      <c r="E17" s="282"/>
      <c r="F17" s="282"/>
      <c r="G17" s="282"/>
    </row>
    <row r="18" spans="1:7" ht="24" thickTop="1" thickBot="1" x14ac:dyDescent="0.3">
      <c r="A18" s="336" t="s">
        <v>2613</v>
      </c>
      <c r="B18" s="335">
        <v>30563160.73</v>
      </c>
      <c r="C18" s="335">
        <v>30563160.73</v>
      </c>
      <c r="D18" s="338"/>
      <c r="E18" s="338"/>
      <c r="F18" s="338"/>
      <c r="G18" s="337"/>
    </row>
    <row r="19" spans="1:7" ht="12.75" thickTop="1" thickBot="1" x14ac:dyDescent="0.3">
      <c r="A19" s="250"/>
      <c r="B19" s="282"/>
      <c r="C19" s="282"/>
      <c r="D19" s="282"/>
      <c r="E19" s="282"/>
      <c r="F19" s="282"/>
      <c r="G19" s="282"/>
    </row>
    <row r="20" spans="1:7" ht="24" thickTop="1" thickBot="1" x14ac:dyDescent="0.3">
      <c r="A20" s="336" t="s">
        <v>2612</v>
      </c>
      <c r="B20" s="335">
        <f>B18+B6</f>
        <v>213993082.42999998</v>
      </c>
      <c r="C20" s="335">
        <f>C18+C6</f>
        <v>182401131.19</v>
      </c>
      <c r="D20" s="335">
        <f>D18+D6</f>
        <v>19670181.370000001</v>
      </c>
      <c r="E20" s="335">
        <f>E18+E6</f>
        <v>11921769.869999999</v>
      </c>
      <c r="F20" s="335">
        <f>F18+F6</f>
        <v>93777803.069999993</v>
      </c>
      <c r="G20" s="334">
        <f>G18+G6</f>
        <v>58060167.390000001</v>
      </c>
    </row>
    <row r="21" spans="1:7" ht="12" thickTop="1" x14ac:dyDescent="0.25"/>
    <row r="22" spans="1:7" ht="9" customHeight="1" x14ac:dyDescent="0.25">
      <c r="A22" s="203" t="s">
        <v>2430</v>
      </c>
    </row>
    <row r="23" spans="1:7" ht="9" customHeight="1" x14ac:dyDescent="0.25">
      <c r="A23" s="203" t="s">
        <v>2597</v>
      </c>
    </row>
  </sheetData>
  <mergeCells count="3">
    <mergeCell ref="A1:F1"/>
    <mergeCell ref="A4:G4"/>
    <mergeCell ref="A2:F2"/>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workbookViewId="0">
      <selection sqref="A1:D1"/>
    </sheetView>
  </sheetViews>
  <sheetFormatPr baseColWidth="10" defaultRowHeight="11.25" x14ac:dyDescent="0.25"/>
  <cols>
    <col min="1" max="1" width="44.7109375" style="282" customWidth="1"/>
    <col min="2" max="5" width="15.7109375" style="282" customWidth="1"/>
    <col min="6" max="16384" width="11.42578125" style="282"/>
  </cols>
  <sheetData>
    <row r="1" spans="1:5" ht="20.100000000000001" customHeight="1" x14ac:dyDescent="0.25">
      <c r="A1" s="49" t="s">
        <v>2333</v>
      </c>
      <c r="B1" s="301"/>
      <c r="C1" s="301"/>
      <c r="D1" s="301"/>
      <c r="E1" s="47" t="s">
        <v>2332</v>
      </c>
    </row>
    <row r="2" spans="1:5" ht="20.100000000000001" customHeight="1" x14ac:dyDescent="0.25">
      <c r="A2" s="49" t="s">
        <v>2611</v>
      </c>
      <c r="B2" s="301"/>
      <c r="C2" s="301"/>
      <c r="D2" s="301"/>
      <c r="E2" s="47" t="s">
        <v>2610</v>
      </c>
    </row>
    <row r="3" spans="1:5" x14ac:dyDescent="0.25">
      <c r="A3" s="196"/>
      <c r="B3" s="196"/>
      <c r="C3" s="196"/>
      <c r="D3" s="196"/>
      <c r="E3" s="196"/>
    </row>
    <row r="4" spans="1:5" ht="12.75" x14ac:dyDescent="0.25">
      <c r="A4" s="40" t="s">
        <v>26</v>
      </c>
      <c r="B4" s="264"/>
      <c r="C4" s="264"/>
      <c r="D4" s="264"/>
      <c r="E4" s="264"/>
    </row>
    <row r="5" spans="1:5" ht="22.5" x14ac:dyDescent="0.25">
      <c r="A5" s="62" t="s">
        <v>2609</v>
      </c>
      <c r="B5" s="61" t="s">
        <v>1562</v>
      </c>
      <c r="C5" s="61" t="s">
        <v>2484</v>
      </c>
      <c r="D5" s="61" t="s">
        <v>2422</v>
      </c>
      <c r="E5" s="61" t="s">
        <v>2424</v>
      </c>
    </row>
    <row r="6" spans="1:5" x14ac:dyDescent="0.25">
      <c r="A6" s="342" t="s">
        <v>2608</v>
      </c>
      <c r="B6" s="27">
        <f>SUM(B7:B14)</f>
        <v>213993082.43000001</v>
      </c>
      <c r="C6" s="27">
        <f>SUM(C7:C14)</f>
        <v>136588061.75999999</v>
      </c>
      <c r="D6" s="27">
        <f>SUM(D7:D14)</f>
        <v>1582067.24</v>
      </c>
      <c r="E6" s="27">
        <f>SUM(E7:E14)</f>
        <v>20161131.82</v>
      </c>
    </row>
    <row r="7" spans="1:5" ht="22.5" x14ac:dyDescent="0.25">
      <c r="A7" s="341" t="s">
        <v>2607</v>
      </c>
      <c r="B7" s="27">
        <v>44408647.530000001</v>
      </c>
      <c r="C7" s="27">
        <v>32093976.059999999</v>
      </c>
      <c r="D7" s="27">
        <v>1582067.24</v>
      </c>
      <c r="E7" s="27">
        <v>10732604.23</v>
      </c>
    </row>
    <row r="8" spans="1:5" x14ac:dyDescent="0.25">
      <c r="A8" s="340" t="s">
        <v>2606</v>
      </c>
      <c r="B8" s="277">
        <v>0</v>
      </c>
      <c r="C8" s="277">
        <v>0</v>
      </c>
      <c r="D8" s="277">
        <v>0</v>
      </c>
      <c r="E8" s="277">
        <v>0</v>
      </c>
    </row>
    <row r="9" spans="1:5" x14ac:dyDescent="0.25">
      <c r="A9" s="340" t="s">
        <v>2605</v>
      </c>
      <c r="B9" s="277">
        <v>0</v>
      </c>
      <c r="C9" s="277">
        <v>0</v>
      </c>
      <c r="D9" s="277">
        <v>0</v>
      </c>
      <c r="E9" s="277">
        <v>0</v>
      </c>
    </row>
    <row r="10" spans="1:5" x14ac:dyDescent="0.25">
      <c r="A10" s="246" t="s">
        <v>2604</v>
      </c>
      <c r="B10" s="25">
        <v>400000</v>
      </c>
      <c r="C10" s="25">
        <v>675491.7</v>
      </c>
      <c r="D10" s="25">
        <v>0</v>
      </c>
      <c r="E10" s="25">
        <v>-275491.7</v>
      </c>
    </row>
    <row r="11" spans="1:5" x14ac:dyDescent="0.25">
      <c r="A11" s="246" t="s">
        <v>2603</v>
      </c>
      <c r="B11" s="25">
        <v>64429783.289999999</v>
      </c>
      <c r="C11" s="25">
        <v>57804844.5</v>
      </c>
      <c r="D11" s="25">
        <v>0</v>
      </c>
      <c r="E11" s="25">
        <v>6624938.79</v>
      </c>
    </row>
    <row r="12" spans="1:5" ht="21" x14ac:dyDescent="0.25">
      <c r="A12" s="339" t="s">
        <v>2602</v>
      </c>
      <c r="B12" s="269">
        <v>41046730</v>
      </c>
      <c r="C12" s="269">
        <v>43191005.68</v>
      </c>
      <c r="D12" s="270">
        <v>0</v>
      </c>
      <c r="E12" s="269">
        <v>-2144275.6800000002</v>
      </c>
    </row>
    <row r="13" spans="1:5" x14ac:dyDescent="0.25">
      <c r="A13" s="339" t="s">
        <v>2601</v>
      </c>
      <c r="B13" s="269">
        <v>8046100</v>
      </c>
      <c r="C13" s="269">
        <v>2822743.82</v>
      </c>
      <c r="D13" s="270">
        <v>0</v>
      </c>
      <c r="E13" s="269">
        <v>5223356.18</v>
      </c>
    </row>
    <row r="14" spans="1:5" x14ac:dyDescent="0.25">
      <c r="A14" s="339" t="s">
        <v>2600</v>
      </c>
      <c r="B14" s="269">
        <v>55661821.609999999</v>
      </c>
      <c r="C14" s="270">
        <v>0</v>
      </c>
      <c r="D14" s="270"/>
      <c r="E14" s="270"/>
    </row>
    <row r="15" spans="1:5" ht="12" thickBot="1" x14ac:dyDescent="0.3">
      <c r="A15" s="250"/>
    </row>
    <row r="16" spans="1:5" ht="24" thickTop="1" thickBot="1" x14ac:dyDescent="0.3">
      <c r="A16" s="336" t="s">
        <v>2599</v>
      </c>
      <c r="B16" s="335">
        <v>0</v>
      </c>
      <c r="C16" s="335">
        <v>0</v>
      </c>
      <c r="D16" s="338"/>
      <c r="E16" s="337"/>
    </row>
    <row r="17" spans="1:5" ht="12.75" thickTop="1" thickBot="1" x14ac:dyDescent="0.3">
      <c r="A17" s="250"/>
    </row>
    <row r="18" spans="1:5" ht="12.75" thickTop="1" thickBot="1" x14ac:dyDescent="0.3">
      <c r="A18" s="336" t="s">
        <v>2598</v>
      </c>
      <c r="B18" s="335">
        <f>B16+B6</f>
        <v>213993082.43000001</v>
      </c>
      <c r="C18" s="335">
        <f>C16+C6</f>
        <v>136588061.75999999</v>
      </c>
      <c r="D18" s="335">
        <f>D16+D6</f>
        <v>1582067.24</v>
      </c>
      <c r="E18" s="334">
        <f>E16+E6</f>
        <v>20161131.82</v>
      </c>
    </row>
    <row r="19" spans="1:5" ht="12" thickTop="1" x14ac:dyDescent="0.25"/>
    <row r="20" spans="1:5" ht="9" customHeight="1" x14ac:dyDescent="0.25">
      <c r="A20" s="203" t="s">
        <v>2412</v>
      </c>
    </row>
    <row r="21" spans="1:5" ht="9" customHeight="1" x14ac:dyDescent="0.25">
      <c r="A21" s="203" t="s">
        <v>2597</v>
      </c>
    </row>
    <row r="22" spans="1:5" ht="9" customHeight="1" x14ac:dyDescent="0.25">
      <c r="A22" s="203" t="s">
        <v>2596</v>
      </c>
    </row>
  </sheetData>
  <mergeCells count="3">
    <mergeCell ref="A1:D1"/>
    <mergeCell ref="A4:E4"/>
    <mergeCell ref="A2:D2"/>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election sqref="A1:G1"/>
    </sheetView>
  </sheetViews>
  <sheetFormatPr baseColWidth="10" defaultRowHeight="11.25" x14ac:dyDescent="0.25"/>
  <cols>
    <col min="1" max="1" width="5.7109375" style="23" customWidth="1"/>
    <col min="2" max="2" width="35.7109375" style="23" customWidth="1"/>
    <col min="3" max="8" width="12.7109375" style="23" customWidth="1"/>
    <col min="9" max="16384" width="11.42578125" style="23"/>
  </cols>
  <sheetData>
    <row r="1" spans="1:8" ht="20.100000000000001" customHeight="1" x14ac:dyDescent="0.25">
      <c r="A1" s="285" t="s">
        <v>2333</v>
      </c>
      <c r="B1" s="304"/>
      <c r="C1" s="304"/>
      <c r="D1" s="304"/>
      <c r="E1" s="304"/>
      <c r="F1" s="304"/>
      <c r="G1" s="304"/>
      <c r="H1" s="303" t="s">
        <v>2332</v>
      </c>
    </row>
    <row r="2" spans="1:8" ht="12.75" x14ac:dyDescent="0.25">
      <c r="A2" s="285" t="s">
        <v>2450</v>
      </c>
      <c r="B2" s="304"/>
      <c r="C2" s="304"/>
      <c r="D2" s="304"/>
      <c r="E2" s="304"/>
      <c r="F2" s="304"/>
      <c r="G2" s="304"/>
      <c r="H2" s="303"/>
    </row>
    <row r="3" spans="1:8" ht="12.75" x14ac:dyDescent="0.25">
      <c r="A3" s="43" t="s">
        <v>2595</v>
      </c>
      <c r="B3" s="302"/>
      <c r="C3" s="302"/>
      <c r="D3" s="302"/>
      <c r="E3" s="302"/>
      <c r="F3" s="302"/>
      <c r="G3" s="302"/>
      <c r="H3" s="41" t="s">
        <v>2594</v>
      </c>
    </row>
    <row r="4" spans="1:8" x14ac:dyDescent="0.25">
      <c r="A4" s="196"/>
      <c r="B4" s="196"/>
      <c r="C4" s="196"/>
      <c r="D4" s="196"/>
      <c r="E4" s="196"/>
      <c r="F4" s="196"/>
      <c r="G4" s="196"/>
      <c r="H4" s="196"/>
    </row>
    <row r="5" spans="1:8" ht="12.75" x14ac:dyDescent="0.25">
      <c r="A5" s="40" t="s">
        <v>2593</v>
      </c>
      <c r="B5" s="264"/>
      <c r="C5" s="264"/>
      <c r="D5" s="264"/>
      <c r="E5" s="264"/>
      <c r="F5" s="264"/>
      <c r="G5" s="264"/>
      <c r="H5" s="264"/>
    </row>
    <row r="6" spans="1:8" x14ac:dyDescent="0.25">
      <c r="A6" s="196"/>
      <c r="B6" s="196"/>
      <c r="C6" s="196"/>
      <c r="D6" s="196"/>
      <c r="E6" s="196"/>
      <c r="F6" s="196"/>
      <c r="G6" s="196"/>
      <c r="H6" s="196"/>
    </row>
    <row r="7" spans="1:8" ht="12.75" x14ac:dyDescent="0.25">
      <c r="A7" s="210" t="s">
        <v>2328</v>
      </c>
      <c r="B7" s="208" t="s">
        <v>315</v>
      </c>
      <c r="C7" s="208" t="s">
        <v>1562</v>
      </c>
      <c r="D7" s="208" t="s">
        <v>2490</v>
      </c>
      <c r="E7" s="208" t="s">
        <v>2323</v>
      </c>
      <c r="F7" s="208" t="s">
        <v>2326</v>
      </c>
      <c r="G7" s="208" t="s">
        <v>2384</v>
      </c>
      <c r="H7" s="214"/>
    </row>
    <row r="8" spans="1:8" ht="45" x14ac:dyDescent="0.25">
      <c r="A8" s="214"/>
      <c r="B8" s="214"/>
      <c r="C8" s="214"/>
      <c r="D8" s="214"/>
      <c r="E8" s="214"/>
      <c r="F8" s="214"/>
      <c r="G8" s="61" t="s">
        <v>2585</v>
      </c>
      <c r="H8" s="61" t="s">
        <v>2584</v>
      </c>
    </row>
    <row r="9" spans="1:8" ht="12.75" x14ac:dyDescent="0.25">
      <c r="A9" s="285" t="s">
        <v>46</v>
      </c>
      <c r="B9" s="304"/>
      <c r="C9" s="27">
        <v>81344375.890000001</v>
      </c>
      <c r="D9" s="27">
        <v>69815066.129999995</v>
      </c>
      <c r="E9" s="27">
        <v>10571402.029999999</v>
      </c>
      <c r="F9" s="27">
        <v>957907.73</v>
      </c>
      <c r="G9" s="27">
        <v>55103308.969999999</v>
      </c>
      <c r="H9" s="27">
        <v>14711757.16</v>
      </c>
    </row>
    <row r="10" spans="1:8" ht="22.5" x14ac:dyDescent="0.25">
      <c r="A10" s="90" t="s">
        <v>1268</v>
      </c>
      <c r="B10" s="89" t="s">
        <v>2592</v>
      </c>
      <c r="C10" s="68">
        <v>4507655.3099999996</v>
      </c>
      <c r="D10" s="68">
        <v>3355175.64</v>
      </c>
      <c r="E10" s="68">
        <v>1132294.1599999999</v>
      </c>
      <c r="F10" s="68">
        <v>20185.509999999998</v>
      </c>
      <c r="G10" s="68">
        <v>898978.32</v>
      </c>
      <c r="H10" s="68">
        <v>2456197.3199999998</v>
      </c>
    </row>
    <row r="11" spans="1:8" x14ac:dyDescent="0.25">
      <c r="A11" s="88" t="s">
        <v>1706</v>
      </c>
      <c r="B11" s="87" t="s">
        <v>1487</v>
      </c>
      <c r="C11" s="86">
        <v>1540910.55</v>
      </c>
      <c r="D11" s="86">
        <v>1013591.1</v>
      </c>
      <c r="E11" s="86">
        <v>507691.16</v>
      </c>
      <c r="F11" s="86">
        <v>19628.29</v>
      </c>
      <c r="G11" s="86">
        <v>898978.32</v>
      </c>
      <c r="H11" s="86">
        <v>114612.78</v>
      </c>
    </row>
    <row r="12" spans="1:8" x14ac:dyDescent="0.25">
      <c r="A12" s="88" t="s">
        <v>2122</v>
      </c>
      <c r="B12" s="87" t="s">
        <v>2121</v>
      </c>
      <c r="C12" s="86">
        <v>2966744.76</v>
      </c>
      <c r="D12" s="86">
        <v>2341584.54</v>
      </c>
      <c r="E12" s="86">
        <v>624603</v>
      </c>
      <c r="F12" s="86">
        <v>557.22</v>
      </c>
      <c r="G12" s="86">
        <v>0</v>
      </c>
      <c r="H12" s="86">
        <v>2341584.54</v>
      </c>
    </row>
    <row r="13" spans="1:8" x14ac:dyDescent="0.25">
      <c r="A13" s="90" t="s">
        <v>1264</v>
      </c>
      <c r="B13" s="89" t="s">
        <v>1263</v>
      </c>
      <c r="C13" s="68">
        <v>12731186.199999999</v>
      </c>
      <c r="D13" s="68">
        <v>10781231.359999999</v>
      </c>
      <c r="E13" s="68">
        <v>1738264.52</v>
      </c>
      <c r="F13" s="68">
        <v>211690.32</v>
      </c>
      <c r="G13" s="68">
        <v>6421330.0199999996</v>
      </c>
      <c r="H13" s="68">
        <v>4359901.34</v>
      </c>
    </row>
    <row r="14" spans="1:8" x14ac:dyDescent="0.25">
      <c r="A14" s="88" t="s">
        <v>1964</v>
      </c>
      <c r="B14" s="87" t="s">
        <v>1963</v>
      </c>
      <c r="C14" s="86">
        <v>4513675.79</v>
      </c>
      <c r="D14" s="86">
        <v>4444791.8600000003</v>
      </c>
      <c r="E14" s="86">
        <v>40000</v>
      </c>
      <c r="F14" s="86">
        <v>28883.93</v>
      </c>
      <c r="G14" s="86">
        <v>4338041.8600000003</v>
      </c>
      <c r="H14" s="86">
        <v>106750</v>
      </c>
    </row>
    <row r="15" spans="1:8" x14ac:dyDescent="0.25">
      <c r="A15" s="88" t="s">
        <v>2591</v>
      </c>
      <c r="B15" s="87" t="s">
        <v>2590</v>
      </c>
      <c r="C15" s="86">
        <v>1100</v>
      </c>
      <c r="D15" s="86">
        <v>0</v>
      </c>
      <c r="E15" s="86">
        <v>0</v>
      </c>
      <c r="F15" s="86">
        <v>1100</v>
      </c>
      <c r="G15" s="86">
        <v>0</v>
      </c>
      <c r="H15" s="86">
        <v>0</v>
      </c>
    </row>
    <row r="16" spans="1:8" x14ac:dyDescent="0.25">
      <c r="A16" s="88" t="s">
        <v>1705</v>
      </c>
      <c r="B16" s="87" t="s">
        <v>1704</v>
      </c>
      <c r="C16" s="86">
        <v>88291.42</v>
      </c>
      <c r="D16" s="86">
        <v>65081.279999999999</v>
      </c>
      <c r="E16" s="86">
        <v>15116.64</v>
      </c>
      <c r="F16" s="86">
        <v>8093.5</v>
      </c>
      <c r="G16" s="86">
        <v>65081.279999999999</v>
      </c>
      <c r="H16" s="86">
        <v>0</v>
      </c>
    </row>
    <row r="17" spans="1:8" x14ac:dyDescent="0.25">
      <c r="A17" s="88" t="s">
        <v>1703</v>
      </c>
      <c r="B17" s="87" t="s">
        <v>1702</v>
      </c>
      <c r="C17" s="86">
        <v>1578410.08</v>
      </c>
      <c r="D17" s="86">
        <v>1560513.94</v>
      </c>
      <c r="E17" s="86">
        <v>0</v>
      </c>
      <c r="F17" s="86">
        <v>17896.14</v>
      </c>
      <c r="G17" s="86">
        <v>13543.86</v>
      </c>
      <c r="H17" s="86">
        <v>1546970.08</v>
      </c>
    </row>
    <row r="18" spans="1:8" x14ac:dyDescent="0.25">
      <c r="A18" s="88" t="s">
        <v>1803</v>
      </c>
      <c r="B18" s="87" t="s">
        <v>1802</v>
      </c>
      <c r="C18" s="86">
        <v>35000</v>
      </c>
      <c r="D18" s="86">
        <v>24724.799999999999</v>
      </c>
      <c r="E18" s="86">
        <v>0</v>
      </c>
      <c r="F18" s="86">
        <v>10275.200000000001</v>
      </c>
      <c r="G18" s="86">
        <v>24724.799999999999</v>
      </c>
      <c r="H18" s="86">
        <v>0</v>
      </c>
    </row>
    <row r="19" spans="1:8" x14ac:dyDescent="0.25">
      <c r="A19" s="88" t="s">
        <v>1801</v>
      </c>
      <c r="B19" s="87" t="s">
        <v>1800</v>
      </c>
      <c r="C19" s="86">
        <v>1406470.11</v>
      </c>
      <c r="D19" s="86">
        <v>713578.8</v>
      </c>
      <c r="E19" s="86">
        <v>689151.2</v>
      </c>
      <c r="F19" s="86">
        <v>3740.11</v>
      </c>
      <c r="G19" s="86">
        <v>713578.8</v>
      </c>
      <c r="H19" s="86">
        <v>0</v>
      </c>
    </row>
    <row r="20" spans="1:8" x14ac:dyDescent="0.25">
      <c r="A20" s="88" t="s">
        <v>1284</v>
      </c>
      <c r="B20" s="87" t="s">
        <v>1283</v>
      </c>
      <c r="C20" s="86">
        <v>66216.2</v>
      </c>
      <c r="D20" s="86">
        <v>59159.24</v>
      </c>
      <c r="E20" s="86">
        <v>0</v>
      </c>
      <c r="F20" s="86">
        <v>7056.96</v>
      </c>
      <c r="G20" s="86">
        <v>0</v>
      </c>
      <c r="H20" s="86">
        <v>59159.24</v>
      </c>
    </row>
    <row r="21" spans="1:8" ht="22.5" x14ac:dyDescent="0.25">
      <c r="A21" s="88" t="s">
        <v>2120</v>
      </c>
      <c r="B21" s="87" t="s">
        <v>2119</v>
      </c>
      <c r="C21" s="86">
        <v>34600</v>
      </c>
      <c r="D21" s="86">
        <v>34521.96</v>
      </c>
      <c r="E21" s="86">
        <v>0</v>
      </c>
      <c r="F21" s="86">
        <v>78.040000000000006</v>
      </c>
      <c r="G21" s="86">
        <v>0</v>
      </c>
      <c r="H21" s="86">
        <v>34521.96</v>
      </c>
    </row>
    <row r="22" spans="1:8" ht="22.5" x14ac:dyDescent="0.25">
      <c r="A22" s="88" t="s">
        <v>1799</v>
      </c>
      <c r="B22" s="87" t="s">
        <v>1798</v>
      </c>
      <c r="C22" s="86">
        <v>570081.66</v>
      </c>
      <c r="D22" s="86">
        <v>542049.61</v>
      </c>
      <c r="E22" s="86">
        <v>27935</v>
      </c>
      <c r="F22" s="86">
        <v>97.05</v>
      </c>
      <c r="G22" s="86">
        <v>0</v>
      </c>
      <c r="H22" s="86">
        <v>542049.61</v>
      </c>
    </row>
    <row r="23" spans="1:8" ht="22.5" x14ac:dyDescent="0.25">
      <c r="A23" s="88" t="s">
        <v>2042</v>
      </c>
      <c r="B23" s="87" t="s">
        <v>2041</v>
      </c>
      <c r="C23" s="86">
        <v>870333.13</v>
      </c>
      <c r="D23" s="86">
        <v>385339.25</v>
      </c>
      <c r="E23" s="86">
        <v>465793.88</v>
      </c>
      <c r="F23" s="86">
        <v>19200</v>
      </c>
      <c r="G23" s="86">
        <v>385339.25</v>
      </c>
      <c r="H23" s="86">
        <v>0</v>
      </c>
    </row>
    <row r="24" spans="1:8" ht="22.5" x14ac:dyDescent="0.25">
      <c r="A24" s="88" t="s">
        <v>2118</v>
      </c>
      <c r="B24" s="87" t="s">
        <v>2117</v>
      </c>
      <c r="C24" s="86">
        <v>1561258.09</v>
      </c>
      <c r="D24" s="86">
        <v>1523395.77</v>
      </c>
      <c r="E24" s="86">
        <v>37862</v>
      </c>
      <c r="F24" s="86">
        <v>0.32</v>
      </c>
      <c r="G24" s="86">
        <v>0</v>
      </c>
      <c r="H24" s="86">
        <v>1523395.77</v>
      </c>
    </row>
    <row r="25" spans="1:8" ht="22.5" x14ac:dyDescent="0.25">
      <c r="A25" s="88" t="s">
        <v>2040</v>
      </c>
      <c r="B25" s="87" t="s">
        <v>2039</v>
      </c>
      <c r="C25" s="86">
        <v>460913.02</v>
      </c>
      <c r="D25" s="86">
        <v>441951.96</v>
      </c>
      <c r="E25" s="86">
        <v>18589.87</v>
      </c>
      <c r="F25" s="86">
        <v>371.19</v>
      </c>
      <c r="G25" s="86">
        <v>192186.56</v>
      </c>
      <c r="H25" s="86">
        <v>249765.4</v>
      </c>
    </row>
    <row r="26" spans="1:8" ht="22.5" x14ac:dyDescent="0.25">
      <c r="A26" s="88" t="s">
        <v>1797</v>
      </c>
      <c r="B26" s="87" t="s">
        <v>1796</v>
      </c>
      <c r="C26" s="86">
        <v>209763.55</v>
      </c>
      <c r="D26" s="86">
        <v>153082.75</v>
      </c>
      <c r="E26" s="86">
        <v>31758.31</v>
      </c>
      <c r="F26" s="86">
        <v>24922.49</v>
      </c>
      <c r="G26" s="86">
        <v>0</v>
      </c>
      <c r="H26" s="86">
        <v>153082.75</v>
      </c>
    </row>
    <row r="27" spans="1:8" x14ac:dyDescent="0.25">
      <c r="A27" s="88" t="s">
        <v>2116</v>
      </c>
      <c r="B27" s="87" t="s">
        <v>1421</v>
      </c>
      <c r="C27" s="86">
        <v>56798.66</v>
      </c>
      <c r="D27" s="86">
        <v>30383.84</v>
      </c>
      <c r="E27" s="86">
        <v>26414</v>
      </c>
      <c r="F27" s="86">
        <v>0.82</v>
      </c>
      <c r="G27" s="86">
        <v>0</v>
      </c>
      <c r="H27" s="86">
        <v>30383.84</v>
      </c>
    </row>
    <row r="28" spans="1:8" ht="22.5" x14ac:dyDescent="0.25">
      <c r="A28" s="88" t="s">
        <v>1286</v>
      </c>
      <c r="B28" s="87" t="s">
        <v>1285</v>
      </c>
      <c r="C28" s="86">
        <v>1278274.49</v>
      </c>
      <c r="D28" s="86">
        <v>802656.3</v>
      </c>
      <c r="E28" s="86">
        <v>385643.62</v>
      </c>
      <c r="F28" s="86">
        <v>89974.57</v>
      </c>
      <c r="G28" s="86">
        <v>688833.61</v>
      </c>
      <c r="H28" s="86">
        <v>113822.69</v>
      </c>
    </row>
    <row r="29" spans="1:8" x14ac:dyDescent="0.25">
      <c r="A29" s="90" t="s">
        <v>1262</v>
      </c>
      <c r="B29" s="89" t="s">
        <v>1261</v>
      </c>
      <c r="C29" s="68">
        <v>0</v>
      </c>
      <c r="D29" s="68">
        <v>0</v>
      </c>
      <c r="E29" s="68">
        <v>0</v>
      </c>
      <c r="F29" s="68">
        <v>0</v>
      </c>
      <c r="G29" s="68">
        <v>0</v>
      </c>
      <c r="H29" s="68">
        <v>0</v>
      </c>
    </row>
    <row r="30" spans="1:8" x14ac:dyDescent="0.25">
      <c r="A30" s="313" t="s">
        <v>1260</v>
      </c>
      <c r="B30" s="312" t="s">
        <v>1259</v>
      </c>
      <c r="C30" s="311">
        <v>64105534.380000003</v>
      </c>
      <c r="D30" s="311">
        <v>55678659.130000003</v>
      </c>
      <c r="E30" s="311">
        <v>7700843.3499999996</v>
      </c>
      <c r="F30" s="311">
        <v>726031.9</v>
      </c>
      <c r="G30" s="311">
        <v>47783000.630000003</v>
      </c>
      <c r="H30" s="311">
        <v>7895658.5</v>
      </c>
    </row>
    <row r="31" spans="1:8" x14ac:dyDescent="0.25">
      <c r="A31" s="88" t="s">
        <v>2115</v>
      </c>
      <c r="B31" s="87" t="s">
        <v>1437</v>
      </c>
      <c r="C31" s="86">
        <v>3178725.41</v>
      </c>
      <c r="D31" s="86">
        <v>1817167.8</v>
      </c>
      <c r="E31" s="86">
        <v>1243695.29</v>
      </c>
      <c r="F31" s="86">
        <v>117862.32</v>
      </c>
      <c r="G31" s="86">
        <v>1371462.12</v>
      </c>
      <c r="H31" s="86">
        <v>445705.68</v>
      </c>
    </row>
    <row r="32" spans="1:8" x14ac:dyDescent="0.25">
      <c r="A32" s="88" t="s">
        <v>2038</v>
      </c>
      <c r="B32" s="87" t="s">
        <v>1435</v>
      </c>
      <c r="C32" s="86">
        <v>9794228.9900000002</v>
      </c>
      <c r="D32" s="86">
        <v>5560400.9699999997</v>
      </c>
      <c r="E32" s="86">
        <v>4044840.03</v>
      </c>
      <c r="F32" s="86">
        <v>188987.99</v>
      </c>
      <c r="G32" s="86">
        <v>4538934.41</v>
      </c>
      <c r="H32" s="86">
        <v>1021466.56</v>
      </c>
    </row>
    <row r="33" spans="1:8" x14ac:dyDescent="0.25">
      <c r="A33" s="88" t="s">
        <v>1962</v>
      </c>
      <c r="B33" s="87" t="s">
        <v>1961</v>
      </c>
      <c r="C33" s="86">
        <v>1905095.53</v>
      </c>
      <c r="D33" s="86">
        <v>1182935.33</v>
      </c>
      <c r="E33" s="86">
        <v>535091.99</v>
      </c>
      <c r="F33" s="86">
        <v>187068.21</v>
      </c>
      <c r="G33" s="86">
        <v>856864.84</v>
      </c>
      <c r="H33" s="86">
        <v>326070.49</v>
      </c>
    </row>
    <row r="34" spans="1:8" x14ac:dyDescent="0.25">
      <c r="A34" s="88" t="s">
        <v>2007</v>
      </c>
      <c r="B34" s="87" t="s">
        <v>2006</v>
      </c>
      <c r="C34" s="86">
        <v>2499678.3199999998</v>
      </c>
      <c r="D34" s="86">
        <v>1914946.7</v>
      </c>
      <c r="E34" s="86">
        <v>436295.94</v>
      </c>
      <c r="F34" s="86">
        <v>148435.68</v>
      </c>
      <c r="G34" s="86">
        <v>1794676.83</v>
      </c>
      <c r="H34" s="86">
        <v>120269.87</v>
      </c>
    </row>
    <row r="35" spans="1:8" x14ac:dyDescent="0.25">
      <c r="A35" s="88" t="s">
        <v>2051</v>
      </c>
      <c r="B35" s="87" t="s">
        <v>2050</v>
      </c>
      <c r="C35" s="86">
        <v>108270.26</v>
      </c>
      <c r="D35" s="86">
        <v>71808.19</v>
      </c>
      <c r="E35" s="86">
        <v>17197.18</v>
      </c>
      <c r="F35" s="86">
        <v>19264.89</v>
      </c>
      <c r="G35" s="86">
        <v>15696.46</v>
      </c>
      <c r="H35" s="86">
        <v>56111.73</v>
      </c>
    </row>
    <row r="36" spans="1:8" ht="22.5" x14ac:dyDescent="0.25">
      <c r="A36" s="88" t="s">
        <v>1650</v>
      </c>
      <c r="B36" s="87" t="s">
        <v>1649</v>
      </c>
      <c r="C36" s="86">
        <v>42412845.119999997</v>
      </c>
      <c r="D36" s="86">
        <v>41394100.390000001</v>
      </c>
      <c r="E36" s="86">
        <v>980863.75</v>
      </c>
      <c r="F36" s="86">
        <v>37880.980000000003</v>
      </c>
      <c r="G36" s="86">
        <v>35780798.130000003</v>
      </c>
      <c r="H36" s="86">
        <v>5613302.2599999998</v>
      </c>
    </row>
    <row r="37" spans="1:8" ht="22.5" x14ac:dyDescent="0.25">
      <c r="A37" s="88" t="s">
        <v>1795</v>
      </c>
      <c r="B37" s="87" t="s">
        <v>1794</v>
      </c>
      <c r="C37" s="86">
        <v>828506.89</v>
      </c>
      <c r="D37" s="86">
        <v>824427.29</v>
      </c>
      <c r="E37" s="86">
        <v>891.78</v>
      </c>
      <c r="F37" s="86">
        <v>3187.82</v>
      </c>
      <c r="G37" s="86">
        <v>761927.54</v>
      </c>
      <c r="H37" s="86">
        <v>62499.75</v>
      </c>
    </row>
    <row r="38" spans="1:8" x14ac:dyDescent="0.25">
      <c r="A38" s="88" t="s">
        <v>2114</v>
      </c>
      <c r="B38" s="87" t="s">
        <v>1437</v>
      </c>
      <c r="C38" s="86">
        <v>263891.65999999997</v>
      </c>
      <c r="D38" s="86">
        <v>189600.16</v>
      </c>
      <c r="E38" s="86">
        <v>59984.05</v>
      </c>
      <c r="F38" s="86">
        <v>14307.45</v>
      </c>
      <c r="G38" s="86">
        <v>108673.82</v>
      </c>
      <c r="H38" s="86">
        <v>80926.34</v>
      </c>
    </row>
    <row r="39" spans="1:8" x14ac:dyDescent="0.25">
      <c r="A39" s="88" t="s">
        <v>2037</v>
      </c>
      <c r="B39" s="87" t="s">
        <v>1435</v>
      </c>
      <c r="C39" s="86">
        <v>2750035.54</v>
      </c>
      <c r="D39" s="86">
        <v>2359017.91</v>
      </c>
      <c r="E39" s="86">
        <v>381983.34</v>
      </c>
      <c r="F39" s="86">
        <v>9034.2900000000009</v>
      </c>
      <c r="G39" s="86">
        <v>2189712.09</v>
      </c>
      <c r="H39" s="86">
        <v>169305.82</v>
      </c>
    </row>
    <row r="40" spans="1:8" ht="33.75" x14ac:dyDescent="0.25">
      <c r="A40" s="206" t="s">
        <v>1793</v>
      </c>
      <c r="B40" s="307" t="s">
        <v>1792</v>
      </c>
      <c r="C40" s="204">
        <v>364256.66</v>
      </c>
      <c r="D40" s="204">
        <v>364254.39</v>
      </c>
      <c r="E40" s="204">
        <v>0</v>
      </c>
      <c r="F40" s="204">
        <v>2.27</v>
      </c>
      <c r="G40" s="204">
        <v>364254.39</v>
      </c>
      <c r="H40" s="204">
        <v>0</v>
      </c>
    </row>
    <row r="42" spans="1:8" ht="9" customHeight="1" x14ac:dyDescent="0.25">
      <c r="A42" s="203" t="s">
        <v>2583</v>
      </c>
    </row>
    <row r="43" spans="1:8" ht="9" customHeight="1" x14ac:dyDescent="0.25">
      <c r="A43" s="203" t="s">
        <v>2361</v>
      </c>
    </row>
    <row r="44" spans="1:8" ht="9" customHeight="1" x14ac:dyDescent="0.25">
      <c r="A44" s="203" t="s">
        <v>2476</v>
      </c>
    </row>
  </sheetData>
  <mergeCells count="12">
    <mergeCell ref="A9:B9"/>
    <mergeCell ref="A2:G2"/>
    <mergeCell ref="A7:A8"/>
    <mergeCell ref="C7:C8"/>
    <mergeCell ref="E7:E8"/>
    <mergeCell ref="B7:B8"/>
    <mergeCell ref="D7:D8"/>
    <mergeCell ref="F7:F8"/>
    <mergeCell ref="A1:G1"/>
    <mergeCell ref="A3:G3"/>
    <mergeCell ref="A5:H5"/>
    <mergeCell ref="G7:H7"/>
  </mergeCells>
  <printOptions horizontalCentered="1"/>
  <pageMargins left="7.8740157480314973E-2" right="7.8740157480314973E-2" top="0.39370078740157477" bottom="0.39370078740157477" header="0.39370078740157477" footer="0.19685039370078738"/>
  <pageSetup paperSize="9" scale="84" pageOrder="overThenDown"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sqref="A1:G1"/>
    </sheetView>
  </sheetViews>
  <sheetFormatPr baseColWidth="10" defaultRowHeight="11.25" x14ac:dyDescent="0.25"/>
  <cols>
    <col min="1" max="1" width="5.7109375" style="23" customWidth="1"/>
    <col min="2" max="2" width="35.7109375" style="23" customWidth="1"/>
    <col min="3" max="8" width="12.7109375" style="23" customWidth="1"/>
    <col min="9" max="16384" width="11.42578125" style="23"/>
  </cols>
  <sheetData>
    <row r="1" spans="1:8" ht="12.75" x14ac:dyDescent="0.25">
      <c r="A1" s="285" t="s">
        <v>2333</v>
      </c>
      <c r="B1" s="284"/>
      <c r="C1" s="284"/>
      <c r="D1" s="284"/>
      <c r="E1" s="284"/>
      <c r="F1" s="284"/>
      <c r="G1" s="284"/>
      <c r="H1" s="303" t="s">
        <v>2332</v>
      </c>
    </row>
    <row r="2" spans="1:8" ht="12.75" x14ac:dyDescent="0.25">
      <c r="A2" s="285" t="s">
        <v>2450</v>
      </c>
      <c r="B2" s="284"/>
      <c r="C2" s="284"/>
      <c r="D2" s="284"/>
      <c r="E2" s="284"/>
      <c r="F2" s="284"/>
      <c r="G2" s="284"/>
      <c r="H2" s="303"/>
    </row>
    <row r="3" spans="1:8" ht="12.75" x14ac:dyDescent="0.25">
      <c r="A3" s="43" t="s">
        <v>2589</v>
      </c>
      <c r="B3" s="42"/>
      <c r="C3" s="42"/>
      <c r="D3" s="42"/>
      <c r="E3" s="42"/>
      <c r="F3" s="42"/>
      <c r="G3" s="42"/>
      <c r="H3" s="41" t="s">
        <v>2588</v>
      </c>
    </row>
    <row r="4" spans="1:8" x14ac:dyDescent="0.25">
      <c r="A4" s="196"/>
      <c r="B4" s="196"/>
      <c r="C4" s="196"/>
      <c r="D4" s="196"/>
      <c r="E4" s="196"/>
      <c r="F4" s="196"/>
      <c r="G4" s="196"/>
      <c r="H4" s="196"/>
    </row>
    <row r="5" spans="1:8" ht="12.75" x14ac:dyDescent="0.25">
      <c r="A5" s="40" t="s">
        <v>2587</v>
      </c>
      <c r="B5" s="39"/>
      <c r="C5" s="39"/>
      <c r="D5" s="39"/>
      <c r="E5" s="39"/>
      <c r="F5" s="39"/>
      <c r="G5" s="39"/>
      <c r="H5" s="39"/>
    </row>
    <row r="6" spans="1:8" ht="12.75" x14ac:dyDescent="0.25">
      <c r="A6" s="210" t="s">
        <v>2328</v>
      </c>
      <c r="B6" s="208" t="s">
        <v>315</v>
      </c>
      <c r="C6" s="208" t="s">
        <v>1562</v>
      </c>
      <c r="D6" s="208" t="s">
        <v>2490</v>
      </c>
      <c r="E6" s="208" t="s">
        <v>2323</v>
      </c>
      <c r="F6" s="208" t="s">
        <v>2326</v>
      </c>
      <c r="G6" s="208" t="s">
        <v>2384</v>
      </c>
      <c r="H6" s="209"/>
    </row>
    <row r="7" spans="1:8" ht="45" x14ac:dyDescent="0.25">
      <c r="A7" s="207"/>
      <c r="B7" s="207"/>
      <c r="C7" s="207"/>
      <c r="D7" s="207"/>
      <c r="E7" s="207"/>
      <c r="F7" s="207"/>
      <c r="G7" s="33" t="s">
        <v>2585</v>
      </c>
      <c r="H7" s="33" t="s">
        <v>2584</v>
      </c>
    </row>
    <row r="8" spans="1:8" x14ac:dyDescent="0.25">
      <c r="A8" s="90" t="s">
        <v>2493</v>
      </c>
      <c r="B8" s="89" t="s">
        <v>2492</v>
      </c>
      <c r="C8" s="68">
        <v>0</v>
      </c>
      <c r="D8" s="68">
        <v>0</v>
      </c>
      <c r="E8" s="68">
        <v>0</v>
      </c>
      <c r="F8" s="68">
        <v>0</v>
      </c>
      <c r="G8" s="68">
        <v>0</v>
      </c>
      <c r="H8" s="68">
        <v>0</v>
      </c>
    </row>
    <row r="10" spans="1:8" ht="9" customHeight="1" x14ac:dyDescent="0.25">
      <c r="A10" s="24" t="s">
        <v>2583</v>
      </c>
    </row>
    <row r="11" spans="1:8" ht="9" customHeight="1" x14ac:dyDescent="0.25">
      <c r="A11" s="24" t="s">
        <v>2361</v>
      </c>
    </row>
    <row r="12" spans="1:8" ht="9" customHeight="1" x14ac:dyDescent="0.25">
      <c r="A12" s="24" t="s">
        <v>2476</v>
      </c>
    </row>
    <row r="13" spans="1:8" x14ac:dyDescent="0.25">
      <c r="A13" s="316" t="s">
        <v>1251</v>
      </c>
    </row>
    <row r="14" spans="1:8" ht="12.75" x14ac:dyDescent="0.25">
      <c r="A14" s="40" t="s">
        <v>2586</v>
      </c>
      <c r="B14" s="39"/>
      <c r="C14" s="39"/>
      <c r="D14" s="39"/>
      <c r="E14" s="39"/>
      <c r="F14" s="39"/>
      <c r="G14" s="39"/>
      <c r="H14" s="39"/>
    </row>
    <row r="15" spans="1:8" ht="12.75" x14ac:dyDescent="0.25">
      <c r="A15" s="210" t="s">
        <v>2328</v>
      </c>
      <c r="B15" s="208" t="s">
        <v>315</v>
      </c>
      <c r="C15" s="208" t="s">
        <v>1562</v>
      </c>
      <c r="D15" s="208" t="s">
        <v>2490</v>
      </c>
      <c r="E15" s="208" t="s">
        <v>2323</v>
      </c>
      <c r="F15" s="208" t="s">
        <v>2326</v>
      </c>
      <c r="G15" s="208" t="s">
        <v>2384</v>
      </c>
      <c r="H15" s="209"/>
    </row>
    <row r="16" spans="1:8" ht="45" x14ac:dyDescent="0.25">
      <c r="A16" s="207"/>
      <c r="B16" s="207"/>
      <c r="C16" s="207"/>
      <c r="D16" s="207"/>
      <c r="E16" s="207"/>
      <c r="F16" s="207"/>
      <c r="G16" s="33" t="s">
        <v>2585</v>
      </c>
      <c r="H16" s="33" t="s">
        <v>2584</v>
      </c>
    </row>
    <row r="17" spans="1:8" x14ac:dyDescent="0.25">
      <c r="A17" s="90" t="s">
        <v>2489</v>
      </c>
      <c r="B17" s="89" t="s">
        <v>2344</v>
      </c>
      <c r="C17" s="68">
        <v>0</v>
      </c>
      <c r="D17" s="68">
        <v>0</v>
      </c>
      <c r="E17" s="68">
        <v>0</v>
      </c>
      <c r="F17" s="68">
        <v>0</v>
      </c>
      <c r="G17" s="68">
        <v>0</v>
      </c>
      <c r="H17" s="68">
        <v>0</v>
      </c>
    </row>
    <row r="19" spans="1:8" ht="9" customHeight="1" x14ac:dyDescent="0.25">
      <c r="A19" s="24" t="s">
        <v>2583</v>
      </c>
    </row>
    <row r="20" spans="1:8" ht="9" customHeight="1" x14ac:dyDescent="0.25">
      <c r="A20" s="24" t="s">
        <v>2361</v>
      </c>
    </row>
    <row r="21" spans="1:8" ht="9" customHeight="1" x14ac:dyDescent="0.25">
      <c r="A21" s="24" t="s">
        <v>2476</v>
      </c>
    </row>
  </sheetData>
  <mergeCells count="19">
    <mergeCell ref="A1:G1"/>
    <mergeCell ref="A3:G3"/>
    <mergeCell ref="A5:H5"/>
    <mergeCell ref="G6:H6"/>
    <mergeCell ref="A14:H14"/>
    <mergeCell ref="A2:G2"/>
    <mergeCell ref="A6:A7"/>
    <mergeCell ref="C6:C7"/>
    <mergeCell ref="E6:E7"/>
    <mergeCell ref="B6:B7"/>
    <mergeCell ref="G15:H15"/>
    <mergeCell ref="D6:D7"/>
    <mergeCell ref="F6:F7"/>
    <mergeCell ref="A15:A16"/>
    <mergeCell ref="B15:B16"/>
    <mergeCell ref="C15:C16"/>
    <mergeCell ref="D15:D16"/>
    <mergeCell ref="E15:E16"/>
    <mergeCell ref="F15:F16"/>
  </mergeCells>
  <printOptions horizontalCentered="1"/>
  <pageMargins left="7.8740157480314973E-2" right="7.8740157480314973E-2" top="0.39370078740157477" bottom="0.39370078740157477" header="0.39370078740157477" footer="0.19685039370078738"/>
  <pageSetup paperSize="9" scale="84" pageOrder="overThenDown"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workbookViewId="0">
      <selection sqref="A1:I1"/>
    </sheetView>
  </sheetViews>
  <sheetFormatPr baseColWidth="10" defaultRowHeight="11.25" x14ac:dyDescent="0.25"/>
  <cols>
    <col min="1" max="1" width="7.7109375" style="23" customWidth="1"/>
    <col min="2" max="2" width="30.7109375" style="50" customWidth="1"/>
    <col min="3" max="10" width="12.7109375" style="23" customWidth="1"/>
    <col min="11" max="16384" width="11.42578125" style="23"/>
  </cols>
  <sheetData>
    <row r="1" spans="1:10" ht="12.75" x14ac:dyDescent="0.25">
      <c r="A1" s="285" t="s">
        <v>2333</v>
      </c>
      <c r="B1" s="284"/>
      <c r="C1" s="284"/>
      <c r="D1" s="284"/>
      <c r="E1" s="284"/>
      <c r="F1" s="284"/>
      <c r="G1" s="284"/>
      <c r="H1" s="284"/>
      <c r="I1" s="284"/>
      <c r="J1" s="303" t="s">
        <v>2332</v>
      </c>
    </row>
    <row r="2" spans="1:10" ht="12.75" x14ac:dyDescent="0.25">
      <c r="A2" s="285" t="s">
        <v>2450</v>
      </c>
      <c r="B2" s="284"/>
      <c r="C2" s="284"/>
      <c r="D2" s="284"/>
      <c r="E2" s="284"/>
      <c r="F2" s="284"/>
      <c r="G2" s="284"/>
      <c r="H2" s="284"/>
      <c r="I2" s="284"/>
      <c r="J2" s="303"/>
    </row>
    <row r="3" spans="1:10" ht="12.75" x14ac:dyDescent="0.25">
      <c r="A3" s="43" t="s">
        <v>2582</v>
      </c>
      <c r="B3" s="42"/>
      <c r="C3" s="42"/>
      <c r="D3" s="42"/>
      <c r="E3" s="42"/>
      <c r="F3" s="42"/>
      <c r="G3" s="42"/>
      <c r="H3" s="42"/>
      <c r="I3" s="42"/>
      <c r="J3" s="41" t="s">
        <v>2581</v>
      </c>
    </row>
    <row r="4" spans="1:10" x14ac:dyDescent="0.25">
      <c r="A4" s="196"/>
      <c r="B4" s="217"/>
      <c r="C4" s="196"/>
      <c r="D4" s="196"/>
      <c r="E4" s="196"/>
      <c r="F4" s="196"/>
      <c r="G4" s="196"/>
      <c r="H4" s="196"/>
      <c r="I4" s="196"/>
      <c r="J4" s="196"/>
    </row>
    <row r="5" spans="1:10" ht="12.75" x14ac:dyDescent="0.25">
      <c r="A5" s="40" t="s">
        <v>2580</v>
      </c>
      <c r="B5" s="39"/>
      <c r="C5" s="39"/>
      <c r="D5" s="39"/>
      <c r="E5" s="39"/>
      <c r="F5" s="39"/>
      <c r="G5" s="39"/>
      <c r="H5" s="39"/>
      <c r="I5" s="39"/>
      <c r="J5" s="39"/>
    </row>
    <row r="6" spans="1:10" x14ac:dyDescent="0.25">
      <c r="A6" s="196"/>
      <c r="B6" s="217"/>
      <c r="C6" s="196"/>
      <c r="D6" s="196"/>
      <c r="E6" s="196"/>
      <c r="F6" s="196"/>
      <c r="G6" s="196"/>
      <c r="H6" s="196"/>
      <c r="I6" s="196"/>
      <c r="J6" s="196"/>
    </row>
    <row r="7" spans="1:10" ht="12.75" x14ac:dyDescent="0.25">
      <c r="A7" s="210" t="s">
        <v>2579</v>
      </c>
      <c r="B7" s="208" t="s">
        <v>2578</v>
      </c>
      <c r="C7" s="208" t="s">
        <v>2577</v>
      </c>
      <c r="D7" s="208" t="s">
        <v>33</v>
      </c>
      <c r="E7" s="208" t="s">
        <v>2559</v>
      </c>
      <c r="F7" s="208" t="s">
        <v>2576</v>
      </c>
      <c r="G7" s="208" t="s">
        <v>2326</v>
      </c>
      <c r="H7" s="208" t="s">
        <v>2575</v>
      </c>
      <c r="I7" s="208" t="s">
        <v>2384</v>
      </c>
      <c r="J7" s="209"/>
    </row>
    <row r="8" spans="1:10" ht="45" x14ac:dyDescent="0.25">
      <c r="A8" s="63"/>
      <c r="B8" s="63"/>
      <c r="C8" s="63"/>
      <c r="D8" s="63"/>
      <c r="E8" s="63"/>
      <c r="F8" s="63"/>
      <c r="G8" s="63"/>
      <c r="H8" s="63"/>
      <c r="I8" s="33" t="s">
        <v>2574</v>
      </c>
      <c r="J8" s="33" t="s">
        <v>2573</v>
      </c>
    </row>
    <row r="9" spans="1:10" ht="12.75" x14ac:dyDescent="0.25">
      <c r="A9" s="333" t="s">
        <v>46</v>
      </c>
      <c r="B9" s="242"/>
      <c r="C9" s="241"/>
      <c r="D9" s="25">
        <v>0</v>
      </c>
      <c r="E9" s="25">
        <v>0</v>
      </c>
      <c r="F9" s="25">
        <v>0</v>
      </c>
      <c r="G9" s="25">
        <v>0</v>
      </c>
      <c r="H9" s="25">
        <v>0</v>
      </c>
      <c r="I9" s="25">
        <v>0</v>
      </c>
      <c r="J9" s="25">
        <v>0</v>
      </c>
    </row>
    <row r="11" spans="1:10" ht="9" customHeight="1" x14ac:dyDescent="0.25">
      <c r="A11" s="203" t="s">
        <v>2572</v>
      </c>
    </row>
    <row r="12" spans="1:10" ht="9" customHeight="1" x14ac:dyDescent="0.25">
      <c r="A12" s="203" t="s">
        <v>2571</v>
      </c>
    </row>
    <row r="13" spans="1:10" ht="9" customHeight="1" x14ac:dyDescent="0.25">
      <c r="A13" s="203" t="s">
        <v>2476</v>
      </c>
    </row>
  </sheetData>
  <mergeCells count="14">
    <mergeCell ref="A1:I1"/>
    <mergeCell ref="A3:I3"/>
    <mergeCell ref="A5:J5"/>
    <mergeCell ref="B7:B8"/>
    <mergeCell ref="D7:D8"/>
    <mergeCell ref="F7:F8"/>
    <mergeCell ref="H7:H8"/>
    <mergeCell ref="A9:C9"/>
    <mergeCell ref="A2:I2"/>
    <mergeCell ref="A7:A8"/>
    <mergeCell ref="C7:C8"/>
    <mergeCell ref="E7:E8"/>
    <mergeCell ref="G7:G8"/>
    <mergeCell ref="I7:J7"/>
  </mergeCells>
  <printOptions horizontalCentered="1"/>
  <pageMargins left="7.8740157480314973E-2" right="7.8740157480314973E-2" top="0.39370078740157477" bottom="0.39370078740157477" header="0.39370078740157477" footer="0.19685039370078738"/>
  <pageSetup paperSize="9" scale="70" pageOrder="overThenDown"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A42" sqref="A42"/>
    </sheetView>
  </sheetViews>
  <sheetFormatPr baseColWidth="10" defaultRowHeight="11.25" x14ac:dyDescent="0.25"/>
  <cols>
    <col min="1" max="1" width="6.7109375" style="23" customWidth="1"/>
    <col min="2" max="2" width="30.7109375" style="50" customWidth="1"/>
    <col min="3" max="7" width="12.7109375" style="23" customWidth="1"/>
    <col min="8" max="16384" width="11.42578125" style="23"/>
  </cols>
  <sheetData>
    <row r="1" spans="1:7" ht="12.75" x14ac:dyDescent="0.25">
      <c r="A1" s="332" t="s">
        <v>2333</v>
      </c>
      <c r="B1" s="284"/>
      <c r="C1" s="284"/>
      <c r="D1" s="284"/>
      <c r="E1" s="284"/>
      <c r="F1" s="284"/>
      <c r="G1" s="303" t="s">
        <v>2332</v>
      </c>
    </row>
    <row r="2" spans="1:7" ht="12.75" x14ac:dyDescent="0.25">
      <c r="A2" s="332" t="s">
        <v>2565</v>
      </c>
      <c r="B2" s="284"/>
      <c r="C2" s="284"/>
      <c r="D2" s="284"/>
      <c r="E2" s="284"/>
      <c r="F2" s="284"/>
      <c r="G2" s="303"/>
    </row>
    <row r="3" spans="1:7" ht="12.75" x14ac:dyDescent="0.25">
      <c r="A3" s="331" t="s">
        <v>2564</v>
      </c>
      <c r="B3" s="42"/>
      <c r="C3" s="42"/>
      <c r="D3" s="42"/>
      <c r="E3" s="42"/>
      <c r="F3" s="42"/>
      <c r="G3" s="41" t="s">
        <v>2570</v>
      </c>
    </row>
    <row r="5" spans="1:7" ht="12.75" x14ac:dyDescent="0.25">
      <c r="A5" s="195" t="s">
        <v>2562</v>
      </c>
      <c r="B5" s="39"/>
      <c r="C5" s="39"/>
      <c r="D5" s="39"/>
      <c r="E5" s="39"/>
      <c r="F5" s="39"/>
      <c r="G5" s="39"/>
    </row>
    <row r="6" spans="1:7" ht="12.75" x14ac:dyDescent="0.25">
      <c r="A6" s="195" t="s">
        <v>2561</v>
      </c>
      <c r="B6" s="39"/>
      <c r="C6" s="39"/>
      <c r="D6" s="39"/>
      <c r="E6" s="39"/>
      <c r="F6" s="39"/>
      <c r="G6" s="39"/>
    </row>
    <row r="7" spans="1:7" ht="12.75" x14ac:dyDescent="0.25">
      <c r="A7" s="195" t="s">
        <v>2569</v>
      </c>
      <c r="B7" s="39"/>
      <c r="C7" s="39"/>
      <c r="D7" s="39"/>
      <c r="E7" s="39"/>
      <c r="F7" s="39"/>
      <c r="G7" s="39"/>
    </row>
    <row r="8" spans="1:7" ht="12.75" x14ac:dyDescent="0.25">
      <c r="A8" s="330">
        <v>0</v>
      </c>
      <c r="B8" s="329"/>
      <c r="C8" s="329"/>
      <c r="D8" s="329"/>
      <c r="E8" s="329"/>
      <c r="F8" s="329"/>
      <c r="G8" s="329"/>
    </row>
    <row r="9" spans="1:7" ht="12.75" x14ac:dyDescent="0.25">
      <c r="A9" s="212" t="s">
        <v>27</v>
      </c>
      <c r="B9" s="211"/>
      <c r="C9" s="211"/>
      <c r="D9" s="211"/>
      <c r="E9" s="211"/>
      <c r="F9" s="211"/>
      <c r="G9" s="211"/>
    </row>
    <row r="10" spans="1:7" ht="22.5" x14ac:dyDescent="0.25">
      <c r="A10" s="208" t="s">
        <v>2556</v>
      </c>
      <c r="B10" s="208" t="s">
        <v>315</v>
      </c>
      <c r="C10" s="208" t="s">
        <v>2472</v>
      </c>
      <c r="D10" s="209"/>
      <c r="E10" s="209"/>
      <c r="F10" s="209"/>
      <c r="G10" s="61" t="s">
        <v>2384</v>
      </c>
    </row>
    <row r="11" spans="1:7" ht="45" x14ac:dyDescent="0.25">
      <c r="A11" s="209"/>
      <c r="B11" s="209"/>
      <c r="C11" s="61" t="s">
        <v>1562</v>
      </c>
      <c r="D11" s="61" t="s">
        <v>2559</v>
      </c>
      <c r="E11" s="61" t="s">
        <v>2323</v>
      </c>
      <c r="F11" s="61" t="s">
        <v>2326</v>
      </c>
      <c r="G11" s="61" t="s">
        <v>2554</v>
      </c>
    </row>
    <row r="12" spans="1:7" ht="12.75" x14ac:dyDescent="0.25">
      <c r="A12" s="326" t="s">
        <v>2558</v>
      </c>
      <c r="B12" s="325"/>
      <c r="C12" s="180">
        <v>0</v>
      </c>
      <c r="D12" s="180">
        <v>0</v>
      </c>
      <c r="E12" s="180">
        <v>0</v>
      </c>
      <c r="F12" s="180">
        <v>0</v>
      </c>
      <c r="G12" s="180">
        <v>0</v>
      </c>
    </row>
    <row r="13" spans="1:7" ht="22.5" x14ac:dyDescent="0.25">
      <c r="A13" s="324">
        <v>20</v>
      </c>
      <c r="B13" s="286" t="s">
        <v>2550</v>
      </c>
      <c r="C13" s="180">
        <v>0</v>
      </c>
      <c r="D13" s="180">
        <v>0</v>
      </c>
      <c r="E13" s="180">
        <v>0</v>
      </c>
      <c r="F13" s="180">
        <v>0</v>
      </c>
      <c r="G13" s="180">
        <v>0</v>
      </c>
    </row>
    <row r="14" spans="1:7" x14ac:dyDescent="0.25">
      <c r="A14" s="238" t="s">
        <v>2549</v>
      </c>
      <c r="B14" s="237"/>
      <c r="C14" s="37">
        <v>0</v>
      </c>
      <c r="D14" s="37">
        <v>0</v>
      </c>
      <c r="E14" s="37">
        <v>0</v>
      </c>
      <c r="F14" s="37">
        <v>0</v>
      </c>
      <c r="G14" s="37">
        <v>0</v>
      </c>
    </row>
    <row r="15" spans="1:7" x14ac:dyDescent="0.25">
      <c r="A15" s="324">
        <v>21</v>
      </c>
      <c r="B15" s="286" t="s">
        <v>1396</v>
      </c>
      <c r="C15" s="180">
        <v>0</v>
      </c>
      <c r="D15" s="180">
        <v>0</v>
      </c>
      <c r="E15" s="180">
        <v>0</v>
      </c>
      <c r="F15" s="180">
        <v>0</v>
      </c>
      <c r="G15" s="180">
        <v>0</v>
      </c>
    </row>
    <row r="16" spans="1:7" x14ac:dyDescent="0.25">
      <c r="A16" s="238" t="s">
        <v>2549</v>
      </c>
      <c r="B16" s="237"/>
      <c r="C16" s="37">
        <v>0</v>
      </c>
      <c r="D16" s="37">
        <v>0</v>
      </c>
      <c r="E16" s="37">
        <v>0</v>
      </c>
      <c r="F16" s="37">
        <v>0</v>
      </c>
      <c r="G16" s="37">
        <v>0</v>
      </c>
    </row>
    <row r="17" spans="1:7" x14ac:dyDescent="0.25">
      <c r="A17" s="324">
        <v>22</v>
      </c>
      <c r="B17" s="286" t="s">
        <v>2566</v>
      </c>
      <c r="C17" s="180">
        <v>0</v>
      </c>
      <c r="D17" s="180">
        <v>0</v>
      </c>
      <c r="E17" s="180">
        <v>0</v>
      </c>
      <c r="F17" s="180">
        <v>0</v>
      </c>
      <c r="G17" s="180">
        <v>0</v>
      </c>
    </row>
    <row r="18" spans="1:7" x14ac:dyDescent="0.25">
      <c r="A18" s="238" t="s">
        <v>2549</v>
      </c>
      <c r="B18" s="237"/>
      <c r="C18" s="37">
        <v>0</v>
      </c>
      <c r="D18" s="37">
        <v>0</v>
      </c>
      <c r="E18" s="37">
        <v>0</v>
      </c>
      <c r="F18" s="37">
        <v>0</v>
      </c>
      <c r="G18" s="37">
        <v>0</v>
      </c>
    </row>
    <row r="19" spans="1:7" x14ac:dyDescent="0.25">
      <c r="A19" s="324">
        <v>23</v>
      </c>
      <c r="B19" s="286" t="s">
        <v>1392</v>
      </c>
      <c r="C19" s="180">
        <v>0</v>
      </c>
      <c r="D19" s="180">
        <v>0</v>
      </c>
      <c r="E19" s="180">
        <v>0</v>
      </c>
      <c r="F19" s="180">
        <v>0</v>
      </c>
      <c r="G19" s="180">
        <v>0</v>
      </c>
    </row>
    <row r="20" spans="1:7" x14ac:dyDescent="0.25">
      <c r="A20" s="238" t="s">
        <v>2549</v>
      </c>
      <c r="B20" s="237"/>
      <c r="C20" s="37">
        <v>0</v>
      </c>
      <c r="D20" s="37">
        <v>0</v>
      </c>
      <c r="E20" s="37">
        <v>0</v>
      </c>
      <c r="F20" s="37">
        <v>0</v>
      </c>
      <c r="G20" s="37">
        <v>0</v>
      </c>
    </row>
    <row r="21" spans="1:7" ht="12.75" x14ac:dyDescent="0.25">
      <c r="A21" s="330">
        <v>0</v>
      </c>
      <c r="B21" s="329"/>
      <c r="C21" s="329"/>
      <c r="D21" s="329"/>
      <c r="E21" s="329"/>
      <c r="F21" s="329"/>
      <c r="G21" s="329"/>
    </row>
    <row r="22" spans="1:7" ht="12.75" x14ac:dyDescent="0.25">
      <c r="A22" s="328" t="s">
        <v>2557</v>
      </c>
      <c r="B22" s="327"/>
      <c r="C22" s="327"/>
      <c r="D22" s="327"/>
      <c r="E22" s="327"/>
      <c r="F22" s="327"/>
      <c r="G22" s="327"/>
    </row>
    <row r="23" spans="1:7" ht="22.5" x14ac:dyDescent="0.25">
      <c r="A23" s="208" t="s">
        <v>2556</v>
      </c>
      <c r="B23" s="208" t="s">
        <v>315</v>
      </c>
      <c r="C23" s="208" t="s">
        <v>2472</v>
      </c>
      <c r="D23" s="209"/>
      <c r="E23" s="209"/>
      <c r="F23" s="209"/>
      <c r="G23" s="61" t="s">
        <v>2384</v>
      </c>
    </row>
    <row r="24" spans="1:7" ht="45" x14ac:dyDescent="0.25">
      <c r="A24" s="209"/>
      <c r="B24" s="209"/>
      <c r="C24" s="61" t="s">
        <v>1562</v>
      </c>
      <c r="D24" s="61" t="s">
        <v>2555</v>
      </c>
      <c r="E24" s="61" t="s">
        <v>2323</v>
      </c>
      <c r="F24" s="61" t="s">
        <v>2326</v>
      </c>
      <c r="G24" s="61" t="s">
        <v>2554</v>
      </c>
    </row>
    <row r="25" spans="1:7" ht="12.75" x14ac:dyDescent="0.25">
      <c r="A25" s="326" t="s">
        <v>2553</v>
      </c>
      <c r="B25" s="325"/>
      <c r="C25" s="180">
        <v>0</v>
      </c>
      <c r="D25" s="180">
        <v>0</v>
      </c>
      <c r="E25" s="180">
        <v>0</v>
      </c>
      <c r="F25" s="180">
        <v>0</v>
      </c>
      <c r="G25" s="180">
        <v>0</v>
      </c>
    </row>
    <row r="26" spans="1:7" ht="22.5" x14ac:dyDescent="0.25">
      <c r="A26" s="324">
        <v>13</v>
      </c>
      <c r="B26" s="286" t="s">
        <v>2552</v>
      </c>
      <c r="C26" s="180">
        <v>0</v>
      </c>
      <c r="D26" s="180">
        <v>0</v>
      </c>
      <c r="E26" s="180">
        <v>0</v>
      </c>
      <c r="F26" s="180">
        <v>0</v>
      </c>
      <c r="G26" s="180">
        <v>0</v>
      </c>
    </row>
    <row r="27" spans="1:7" x14ac:dyDescent="0.25">
      <c r="A27" s="238" t="s">
        <v>2549</v>
      </c>
      <c r="B27" s="237"/>
      <c r="C27" s="37">
        <v>0</v>
      </c>
      <c r="D27" s="37">
        <v>0</v>
      </c>
      <c r="E27" s="37">
        <v>0</v>
      </c>
      <c r="F27" s="37">
        <v>0</v>
      </c>
      <c r="G27" s="37">
        <v>0</v>
      </c>
    </row>
    <row r="28" spans="1:7" x14ac:dyDescent="0.25">
      <c r="A28" s="324">
        <v>16</v>
      </c>
      <c r="B28" s="286" t="s">
        <v>2568</v>
      </c>
      <c r="C28" s="180">
        <v>0</v>
      </c>
      <c r="D28" s="180">
        <v>0</v>
      </c>
      <c r="E28" s="180">
        <v>0</v>
      </c>
      <c r="F28" s="180">
        <v>0</v>
      </c>
      <c r="G28" s="180">
        <v>0</v>
      </c>
    </row>
    <row r="29" spans="1:7" x14ac:dyDescent="0.25">
      <c r="A29" s="238" t="s">
        <v>2549</v>
      </c>
      <c r="B29" s="237"/>
      <c r="C29" s="37">
        <v>0</v>
      </c>
      <c r="D29" s="37">
        <v>0</v>
      </c>
      <c r="E29" s="37">
        <v>0</v>
      </c>
      <c r="F29" s="37">
        <v>0</v>
      </c>
      <c r="G29" s="37">
        <v>0</v>
      </c>
    </row>
    <row r="30" spans="1:7" ht="22.5" x14ac:dyDescent="0.25">
      <c r="A30" s="324">
        <v>20</v>
      </c>
      <c r="B30" s="286" t="s">
        <v>2567</v>
      </c>
      <c r="C30" s="180">
        <v>0</v>
      </c>
      <c r="D30" s="180">
        <v>0</v>
      </c>
      <c r="E30" s="180">
        <v>0</v>
      </c>
      <c r="F30" s="180">
        <v>0</v>
      </c>
      <c r="G30" s="180">
        <v>0</v>
      </c>
    </row>
    <row r="31" spans="1:7" x14ac:dyDescent="0.25">
      <c r="A31" s="238" t="s">
        <v>2549</v>
      </c>
      <c r="B31" s="237"/>
      <c r="C31" s="37">
        <v>0</v>
      </c>
      <c r="D31" s="37">
        <v>0</v>
      </c>
      <c r="E31" s="37">
        <v>0</v>
      </c>
      <c r="F31" s="37">
        <v>0</v>
      </c>
      <c r="G31" s="37">
        <v>0</v>
      </c>
    </row>
    <row r="32" spans="1:7" x14ac:dyDescent="0.25">
      <c r="A32" s="324">
        <v>21</v>
      </c>
      <c r="B32" s="286" t="s">
        <v>1396</v>
      </c>
      <c r="C32" s="180">
        <v>0</v>
      </c>
      <c r="D32" s="180">
        <v>0</v>
      </c>
      <c r="E32" s="180">
        <v>0</v>
      </c>
      <c r="F32" s="180">
        <v>0</v>
      </c>
      <c r="G32" s="180">
        <v>0</v>
      </c>
    </row>
    <row r="33" spans="1:7" x14ac:dyDescent="0.25">
      <c r="A33" s="238" t="s">
        <v>2549</v>
      </c>
      <c r="B33" s="237"/>
      <c r="C33" s="37">
        <v>0</v>
      </c>
      <c r="D33" s="37">
        <v>0</v>
      </c>
      <c r="E33" s="37">
        <v>0</v>
      </c>
      <c r="F33" s="37">
        <v>0</v>
      </c>
      <c r="G33" s="37">
        <v>0</v>
      </c>
    </row>
    <row r="34" spans="1:7" x14ac:dyDescent="0.25">
      <c r="A34" s="324">
        <v>22</v>
      </c>
      <c r="B34" s="286" t="s">
        <v>2566</v>
      </c>
      <c r="C34" s="180">
        <v>0</v>
      </c>
      <c r="D34" s="180">
        <v>0</v>
      </c>
      <c r="E34" s="180">
        <v>0</v>
      </c>
      <c r="F34" s="180">
        <v>0</v>
      </c>
      <c r="G34" s="180">
        <v>0</v>
      </c>
    </row>
    <row r="35" spans="1:7" x14ac:dyDescent="0.25">
      <c r="A35" s="238" t="s">
        <v>2549</v>
      </c>
      <c r="B35" s="237"/>
      <c r="C35" s="37">
        <v>0</v>
      </c>
      <c r="D35" s="37">
        <v>0</v>
      </c>
      <c r="E35" s="37">
        <v>0</v>
      </c>
      <c r="F35" s="37">
        <v>0</v>
      </c>
      <c r="G35" s="37">
        <v>0</v>
      </c>
    </row>
    <row r="36" spans="1:7" x14ac:dyDescent="0.25">
      <c r="A36" s="324">
        <v>23</v>
      </c>
      <c r="B36" s="286" t="s">
        <v>1392</v>
      </c>
      <c r="C36" s="180">
        <v>0</v>
      </c>
      <c r="D36" s="180">
        <v>0</v>
      </c>
      <c r="E36" s="180">
        <v>0</v>
      </c>
      <c r="F36" s="180">
        <v>0</v>
      </c>
      <c r="G36" s="180">
        <v>0</v>
      </c>
    </row>
    <row r="37" spans="1:7" x14ac:dyDescent="0.25">
      <c r="A37" s="238" t="s">
        <v>2549</v>
      </c>
      <c r="B37" s="237"/>
      <c r="C37" s="37">
        <v>0</v>
      </c>
      <c r="D37" s="37">
        <v>0</v>
      </c>
      <c r="E37" s="37">
        <v>0</v>
      </c>
      <c r="F37" s="37">
        <v>0</v>
      </c>
      <c r="G37" s="37">
        <v>0</v>
      </c>
    </row>
    <row r="38" spans="1:7" ht="13.5" thickBot="1" x14ac:dyDescent="0.3">
      <c r="A38" s="323">
        <v>0</v>
      </c>
      <c r="B38" s="322"/>
      <c r="C38" s="322"/>
      <c r="D38" s="322"/>
      <c r="E38" s="322"/>
      <c r="F38" s="322"/>
      <c r="G38" s="322"/>
    </row>
    <row r="39" spans="1:7" ht="13.5" thickTop="1" x14ac:dyDescent="0.25">
      <c r="A39" s="202" t="s">
        <v>2548</v>
      </c>
      <c r="B39" s="201"/>
      <c r="C39" s="201"/>
      <c r="D39" s="321" t="s">
        <v>2547</v>
      </c>
      <c r="E39" s="201"/>
      <c r="F39" s="321" t="s">
        <v>2546</v>
      </c>
      <c r="G39" s="320"/>
    </row>
    <row r="40" spans="1:7" ht="13.5" thickBot="1" x14ac:dyDescent="0.3">
      <c r="A40" s="199" t="s">
        <v>2545</v>
      </c>
      <c r="B40" s="198"/>
      <c r="C40" s="198"/>
      <c r="D40" s="318">
        <v>0</v>
      </c>
      <c r="E40" s="319"/>
      <c r="F40" s="318">
        <v>0</v>
      </c>
      <c r="G40" s="317"/>
    </row>
    <row r="41" spans="1:7" ht="12" thickTop="1" x14ac:dyDescent="0.25"/>
    <row r="42" spans="1:7" x14ac:dyDescent="0.25">
      <c r="A42" s="167" t="s">
        <v>2311</v>
      </c>
    </row>
    <row r="43" spans="1:7" x14ac:dyDescent="0.25">
      <c r="A43" s="167" t="s">
        <v>2455</v>
      </c>
    </row>
    <row r="44" spans="1:7" x14ac:dyDescent="0.25">
      <c r="A44" s="167" t="s">
        <v>2476</v>
      </c>
    </row>
    <row r="45" spans="1:7" x14ac:dyDescent="0.25">
      <c r="A45" s="167" t="s">
        <v>2544</v>
      </c>
    </row>
    <row r="46" spans="1:7" x14ac:dyDescent="0.25">
      <c r="A46" s="167" t="s">
        <v>2543</v>
      </c>
    </row>
    <row r="47" spans="1:7" x14ac:dyDescent="0.25">
      <c r="A47" s="167" t="s">
        <v>2542</v>
      </c>
    </row>
    <row r="48" spans="1:7" x14ac:dyDescent="0.25">
      <c r="A48" s="167" t="s">
        <v>2541</v>
      </c>
    </row>
  </sheetData>
  <mergeCells count="25">
    <mergeCell ref="B10:B11"/>
    <mergeCell ref="C10:F10"/>
    <mergeCell ref="A40:C40"/>
    <mergeCell ref="D40:E40"/>
    <mergeCell ref="F40:G40"/>
    <mergeCell ref="A39:C39"/>
    <mergeCell ref="D39:E39"/>
    <mergeCell ref="F39:G39"/>
    <mergeCell ref="A38:G38"/>
    <mergeCell ref="A25:B25"/>
    <mergeCell ref="A22:G22"/>
    <mergeCell ref="A21:G21"/>
    <mergeCell ref="A12:B12"/>
    <mergeCell ref="A9:G9"/>
    <mergeCell ref="A23:A24"/>
    <mergeCell ref="B23:B24"/>
    <mergeCell ref="C23:F23"/>
    <mergeCell ref="A10:A11"/>
    <mergeCell ref="A8:G8"/>
    <mergeCell ref="A7:G7"/>
    <mergeCell ref="A6:G6"/>
    <mergeCell ref="A5:G5"/>
    <mergeCell ref="A1:F1"/>
    <mergeCell ref="A2:F2"/>
    <mergeCell ref="A3:F3"/>
  </mergeCells>
  <printOptions horizontalCentered="1"/>
  <pageMargins left="0.11811023622047243" right="0.11811023622047243" top="0.39370078740157477" bottom="0.39370078740157477" header="0.39370078740157477" footer="0.19685039370078738"/>
  <pageSetup paperSize="9" pageOrder="overThenDown"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A42" sqref="A42"/>
    </sheetView>
  </sheetViews>
  <sheetFormatPr baseColWidth="10" defaultRowHeight="11.25" x14ac:dyDescent="0.25"/>
  <cols>
    <col min="1" max="1" width="6.7109375" style="23" customWidth="1"/>
    <col min="2" max="2" width="30.7109375" style="50" customWidth="1"/>
    <col min="3" max="7" width="12.7109375" style="23" customWidth="1"/>
    <col min="8" max="16384" width="11.42578125" style="23"/>
  </cols>
  <sheetData>
    <row r="1" spans="1:7" ht="12.75" x14ac:dyDescent="0.25">
      <c r="A1" s="332" t="s">
        <v>2333</v>
      </c>
      <c r="B1" s="284"/>
      <c r="C1" s="284"/>
      <c r="D1" s="284"/>
      <c r="E1" s="284"/>
      <c r="F1" s="284"/>
      <c r="G1" s="303" t="s">
        <v>2332</v>
      </c>
    </row>
    <row r="2" spans="1:7" ht="12.75" x14ac:dyDescent="0.25">
      <c r="A2" s="332" t="s">
        <v>2565</v>
      </c>
      <c r="B2" s="284"/>
      <c r="C2" s="284"/>
      <c r="D2" s="284"/>
      <c r="E2" s="284"/>
      <c r="F2" s="284"/>
      <c r="G2" s="303"/>
    </row>
    <row r="3" spans="1:7" ht="12.75" x14ac:dyDescent="0.25">
      <c r="A3" s="331" t="s">
        <v>2564</v>
      </c>
      <c r="B3" s="42"/>
      <c r="C3" s="42"/>
      <c r="D3" s="42"/>
      <c r="E3" s="42"/>
      <c r="F3" s="42"/>
      <c r="G3" s="41" t="s">
        <v>2563</v>
      </c>
    </row>
    <row r="5" spans="1:7" ht="12.75" x14ac:dyDescent="0.25">
      <c r="A5" s="195" t="s">
        <v>2562</v>
      </c>
      <c r="B5" s="39"/>
      <c r="C5" s="39"/>
      <c r="D5" s="39"/>
      <c r="E5" s="39"/>
      <c r="F5" s="39"/>
      <c r="G5" s="39"/>
    </row>
    <row r="6" spans="1:7" ht="12.75" x14ac:dyDescent="0.25">
      <c r="A6" s="195" t="s">
        <v>2561</v>
      </c>
      <c r="B6" s="39"/>
      <c r="C6" s="39"/>
      <c r="D6" s="39"/>
      <c r="E6" s="39"/>
      <c r="F6" s="39"/>
      <c r="G6" s="39"/>
    </row>
    <row r="7" spans="1:7" ht="12.75" x14ac:dyDescent="0.25">
      <c r="A7" s="195" t="s">
        <v>2560</v>
      </c>
      <c r="B7" s="39"/>
      <c r="C7" s="39"/>
      <c r="D7" s="39"/>
      <c r="E7" s="39"/>
      <c r="F7" s="39"/>
      <c r="G7" s="39"/>
    </row>
    <row r="8" spans="1:7" ht="12.75" x14ac:dyDescent="0.25">
      <c r="A8" s="330">
        <v>0</v>
      </c>
      <c r="B8" s="329"/>
      <c r="C8" s="329"/>
      <c r="D8" s="329"/>
      <c r="E8" s="329"/>
      <c r="F8" s="329"/>
      <c r="G8" s="329"/>
    </row>
    <row r="9" spans="1:7" ht="12.75" x14ac:dyDescent="0.25">
      <c r="A9" s="212" t="s">
        <v>27</v>
      </c>
      <c r="B9" s="211"/>
      <c r="C9" s="211"/>
      <c r="D9" s="211"/>
      <c r="E9" s="211"/>
      <c r="F9" s="211"/>
      <c r="G9" s="211"/>
    </row>
    <row r="10" spans="1:7" ht="22.5" x14ac:dyDescent="0.25">
      <c r="A10" s="208" t="s">
        <v>2556</v>
      </c>
      <c r="B10" s="208" t="s">
        <v>315</v>
      </c>
      <c r="C10" s="208" t="s">
        <v>2472</v>
      </c>
      <c r="D10" s="209"/>
      <c r="E10" s="209"/>
      <c r="F10" s="209"/>
      <c r="G10" s="61" t="s">
        <v>2384</v>
      </c>
    </row>
    <row r="11" spans="1:7" ht="45" x14ac:dyDescent="0.25">
      <c r="A11" s="209"/>
      <c r="B11" s="209"/>
      <c r="C11" s="61" t="s">
        <v>1562</v>
      </c>
      <c r="D11" s="61" t="s">
        <v>2559</v>
      </c>
      <c r="E11" s="61" t="s">
        <v>2323</v>
      </c>
      <c r="F11" s="61" t="s">
        <v>2326</v>
      </c>
      <c r="G11" s="61" t="s">
        <v>2554</v>
      </c>
    </row>
    <row r="12" spans="1:7" ht="12.75" x14ac:dyDescent="0.25">
      <c r="A12" s="326" t="s">
        <v>2558</v>
      </c>
      <c r="B12" s="325"/>
      <c r="C12" s="180"/>
      <c r="D12" s="180">
        <v>0</v>
      </c>
      <c r="E12" s="180">
        <v>0</v>
      </c>
      <c r="F12" s="180">
        <v>0</v>
      </c>
      <c r="G12" s="180">
        <v>0</v>
      </c>
    </row>
    <row r="13" spans="1:7" ht="22.5" x14ac:dyDescent="0.25">
      <c r="A13" s="324">
        <v>20</v>
      </c>
      <c r="B13" s="286" t="s">
        <v>2550</v>
      </c>
      <c r="C13" s="180"/>
      <c r="D13" s="180">
        <v>0</v>
      </c>
      <c r="E13" s="180">
        <v>0</v>
      </c>
      <c r="F13" s="180">
        <v>0</v>
      </c>
      <c r="G13" s="180">
        <v>0</v>
      </c>
    </row>
    <row r="14" spans="1:7" x14ac:dyDescent="0.25">
      <c r="A14" s="238" t="s">
        <v>2549</v>
      </c>
      <c r="B14" s="237"/>
      <c r="C14" s="37"/>
      <c r="D14" s="37">
        <v>0</v>
      </c>
      <c r="E14" s="37">
        <v>0</v>
      </c>
      <c r="F14" s="37">
        <v>0</v>
      </c>
      <c r="G14" s="37">
        <v>0</v>
      </c>
    </row>
    <row r="15" spans="1:7" x14ac:dyDescent="0.25">
      <c r="A15" s="324">
        <v>21</v>
      </c>
      <c r="B15" s="286" t="s">
        <v>1396</v>
      </c>
      <c r="C15" s="180"/>
      <c r="D15" s="180">
        <v>0</v>
      </c>
      <c r="E15" s="180">
        <v>0</v>
      </c>
      <c r="F15" s="180">
        <v>0</v>
      </c>
      <c r="G15" s="180">
        <v>0</v>
      </c>
    </row>
    <row r="16" spans="1:7" x14ac:dyDescent="0.25">
      <c r="A16" s="238" t="s">
        <v>2549</v>
      </c>
      <c r="B16" s="237"/>
      <c r="C16" s="37"/>
      <c r="D16" s="37">
        <v>0</v>
      </c>
      <c r="E16" s="37">
        <v>0</v>
      </c>
      <c r="F16" s="37">
        <v>0</v>
      </c>
      <c r="G16" s="37">
        <v>0</v>
      </c>
    </row>
    <row r="17" spans="1:7" ht="22.5" x14ac:dyDescent="0.25">
      <c r="A17" s="324">
        <v>22</v>
      </c>
      <c r="B17" s="286" t="s">
        <v>1394</v>
      </c>
      <c r="C17" s="180"/>
      <c r="D17" s="180">
        <v>0</v>
      </c>
      <c r="E17" s="180">
        <v>0</v>
      </c>
      <c r="F17" s="180">
        <v>0</v>
      </c>
      <c r="G17" s="180">
        <v>0</v>
      </c>
    </row>
    <row r="18" spans="1:7" x14ac:dyDescent="0.25">
      <c r="A18" s="238" t="s">
        <v>2549</v>
      </c>
      <c r="B18" s="237"/>
      <c r="C18" s="37"/>
      <c r="D18" s="37">
        <v>0</v>
      </c>
      <c r="E18" s="37">
        <v>0</v>
      </c>
      <c r="F18" s="37">
        <v>0</v>
      </c>
      <c r="G18" s="37">
        <v>0</v>
      </c>
    </row>
    <row r="19" spans="1:7" x14ac:dyDescent="0.25">
      <c r="A19" s="324">
        <v>23</v>
      </c>
      <c r="B19" s="286" t="s">
        <v>1392</v>
      </c>
      <c r="C19" s="180"/>
      <c r="D19" s="180">
        <v>0</v>
      </c>
      <c r="E19" s="180">
        <v>0</v>
      </c>
      <c r="F19" s="180">
        <v>0</v>
      </c>
      <c r="G19" s="180">
        <v>0</v>
      </c>
    </row>
    <row r="20" spans="1:7" x14ac:dyDescent="0.25">
      <c r="A20" s="238" t="s">
        <v>2549</v>
      </c>
      <c r="B20" s="237"/>
      <c r="C20" s="37"/>
      <c r="D20" s="37">
        <v>0</v>
      </c>
      <c r="E20" s="37">
        <v>0</v>
      </c>
      <c r="F20" s="37">
        <v>0</v>
      </c>
      <c r="G20" s="37">
        <v>0</v>
      </c>
    </row>
    <row r="21" spans="1:7" ht="12.75" x14ac:dyDescent="0.25">
      <c r="A21" s="330">
        <v>0</v>
      </c>
      <c r="B21" s="329"/>
      <c r="C21" s="329"/>
      <c r="D21" s="329"/>
      <c r="E21" s="329"/>
      <c r="F21" s="329"/>
      <c r="G21" s="329"/>
    </row>
    <row r="22" spans="1:7" ht="12.75" x14ac:dyDescent="0.25">
      <c r="A22" s="328" t="s">
        <v>2557</v>
      </c>
      <c r="B22" s="327"/>
      <c r="C22" s="327"/>
      <c r="D22" s="327"/>
      <c r="E22" s="327"/>
      <c r="F22" s="327"/>
      <c r="G22" s="327"/>
    </row>
    <row r="23" spans="1:7" ht="22.5" x14ac:dyDescent="0.25">
      <c r="A23" s="208" t="s">
        <v>2556</v>
      </c>
      <c r="B23" s="208" t="s">
        <v>315</v>
      </c>
      <c r="C23" s="208" t="s">
        <v>2472</v>
      </c>
      <c r="D23" s="209"/>
      <c r="E23" s="209"/>
      <c r="F23" s="209"/>
      <c r="G23" s="61" t="s">
        <v>2384</v>
      </c>
    </row>
    <row r="24" spans="1:7" ht="45" x14ac:dyDescent="0.25">
      <c r="A24" s="209"/>
      <c r="B24" s="209"/>
      <c r="C24" s="61" t="s">
        <v>1562</v>
      </c>
      <c r="D24" s="61" t="s">
        <v>2555</v>
      </c>
      <c r="E24" s="61" t="s">
        <v>2323</v>
      </c>
      <c r="F24" s="61" t="s">
        <v>2326</v>
      </c>
      <c r="G24" s="61" t="s">
        <v>2554</v>
      </c>
    </row>
    <row r="25" spans="1:7" ht="12.75" x14ac:dyDescent="0.25">
      <c r="A25" s="326" t="s">
        <v>2553</v>
      </c>
      <c r="B25" s="325"/>
      <c r="C25" s="180"/>
      <c r="D25" s="180">
        <v>0</v>
      </c>
      <c r="E25" s="180">
        <v>0</v>
      </c>
      <c r="F25" s="180">
        <v>0</v>
      </c>
      <c r="G25" s="180">
        <v>0</v>
      </c>
    </row>
    <row r="26" spans="1:7" ht="22.5" x14ac:dyDescent="0.25">
      <c r="A26" s="324">
        <v>13</v>
      </c>
      <c r="B26" s="286" t="s">
        <v>2552</v>
      </c>
      <c r="C26" s="180"/>
      <c r="D26" s="180">
        <v>0</v>
      </c>
      <c r="E26" s="180">
        <v>0</v>
      </c>
      <c r="F26" s="180">
        <v>0</v>
      </c>
      <c r="G26" s="180">
        <v>0</v>
      </c>
    </row>
    <row r="27" spans="1:7" x14ac:dyDescent="0.25">
      <c r="A27" s="238" t="s">
        <v>2549</v>
      </c>
      <c r="B27" s="237"/>
      <c r="C27" s="37"/>
      <c r="D27" s="37">
        <v>0</v>
      </c>
      <c r="E27" s="37">
        <v>0</v>
      </c>
      <c r="F27" s="37">
        <v>0</v>
      </c>
      <c r="G27" s="37">
        <v>0</v>
      </c>
    </row>
    <row r="28" spans="1:7" x14ac:dyDescent="0.25">
      <c r="A28" s="324">
        <v>16</v>
      </c>
      <c r="B28" s="286" t="s">
        <v>2551</v>
      </c>
      <c r="C28" s="180"/>
      <c r="D28" s="180">
        <v>0</v>
      </c>
      <c r="E28" s="180">
        <v>0</v>
      </c>
      <c r="F28" s="180">
        <v>0</v>
      </c>
      <c r="G28" s="180">
        <v>0</v>
      </c>
    </row>
    <row r="29" spans="1:7" x14ac:dyDescent="0.25">
      <c r="A29" s="238" t="s">
        <v>2549</v>
      </c>
      <c r="B29" s="237"/>
      <c r="C29" s="37"/>
      <c r="D29" s="37">
        <v>0</v>
      </c>
      <c r="E29" s="37">
        <v>0</v>
      </c>
      <c r="F29" s="37">
        <v>0</v>
      </c>
      <c r="G29" s="37">
        <v>0</v>
      </c>
    </row>
    <row r="30" spans="1:7" ht="22.5" x14ac:dyDescent="0.25">
      <c r="A30" s="324">
        <v>20</v>
      </c>
      <c r="B30" s="286" t="s">
        <v>2550</v>
      </c>
      <c r="C30" s="180"/>
      <c r="D30" s="180">
        <v>0</v>
      </c>
      <c r="E30" s="180">
        <v>0</v>
      </c>
      <c r="F30" s="180">
        <v>0</v>
      </c>
      <c r="G30" s="180">
        <v>0</v>
      </c>
    </row>
    <row r="31" spans="1:7" x14ac:dyDescent="0.25">
      <c r="A31" s="238" t="s">
        <v>2549</v>
      </c>
      <c r="B31" s="237"/>
      <c r="C31" s="37"/>
      <c r="D31" s="37">
        <v>0</v>
      </c>
      <c r="E31" s="37">
        <v>0</v>
      </c>
      <c r="F31" s="37">
        <v>0</v>
      </c>
      <c r="G31" s="37">
        <v>0</v>
      </c>
    </row>
    <row r="32" spans="1:7" x14ac:dyDescent="0.25">
      <c r="A32" s="324">
        <v>21</v>
      </c>
      <c r="B32" s="286" t="s">
        <v>1396</v>
      </c>
      <c r="C32" s="180"/>
      <c r="D32" s="180">
        <v>0</v>
      </c>
      <c r="E32" s="180">
        <v>0</v>
      </c>
      <c r="F32" s="180">
        <v>0</v>
      </c>
      <c r="G32" s="180">
        <v>0</v>
      </c>
    </row>
    <row r="33" spans="1:7" x14ac:dyDescent="0.25">
      <c r="A33" s="238" t="s">
        <v>2549</v>
      </c>
      <c r="B33" s="237"/>
      <c r="C33" s="37"/>
      <c r="D33" s="37">
        <v>0</v>
      </c>
      <c r="E33" s="37">
        <v>0</v>
      </c>
      <c r="F33" s="37">
        <v>0</v>
      </c>
      <c r="G33" s="37">
        <v>0</v>
      </c>
    </row>
    <row r="34" spans="1:7" ht="22.5" x14ac:dyDescent="0.25">
      <c r="A34" s="324">
        <v>22</v>
      </c>
      <c r="B34" s="286" t="s">
        <v>1394</v>
      </c>
      <c r="C34" s="180"/>
      <c r="D34" s="180">
        <v>0</v>
      </c>
      <c r="E34" s="180">
        <v>0</v>
      </c>
      <c r="F34" s="180">
        <v>0</v>
      </c>
      <c r="G34" s="180">
        <v>0</v>
      </c>
    </row>
    <row r="35" spans="1:7" x14ac:dyDescent="0.25">
      <c r="A35" s="238" t="s">
        <v>2549</v>
      </c>
      <c r="B35" s="237"/>
      <c r="C35" s="37"/>
      <c r="D35" s="37">
        <v>0</v>
      </c>
      <c r="E35" s="37">
        <v>0</v>
      </c>
      <c r="F35" s="37">
        <v>0</v>
      </c>
      <c r="G35" s="37">
        <v>0</v>
      </c>
    </row>
    <row r="36" spans="1:7" x14ac:dyDescent="0.25">
      <c r="A36" s="324">
        <v>23</v>
      </c>
      <c r="B36" s="286" t="s">
        <v>1392</v>
      </c>
      <c r="C36" s="180"/>
      <c r="D36" s="180">
        <v>0</v>
      </c>
      <c r="E36" s="180">
        <v>0</v>
      </c>
      <c r="F36" s="180">
        <v>0</v>
      </c>
      <c r="G36" s="180">
        <v>0</v>
      </c>
    </row>
    <row r="37" spans="1:7" x14ac:dyDescent="0.25">
      <c r="A37" s="238" t="s">
        <v>2549</v>
      </c>
      <c r="B37" s="237"/>
      <c r="C37" s="37"/>
      <c r="D37" s="37">
        <v>0</v>
      </c>
      <c r="E37" s="37">
        <v>0</v>
      </c>
      <c r="F37" s="37">
        <v>0</v>
      </c>
      <c r="G37" s="37">
        <v>0</v>
      </c>
    </row>
    <row r="38" spans="1:7" ht="13.5" thickBot="1" x14ac:dyDescent="0.3">
      <c r="A38" s="323">
        <v>0</v>
      </c>
      <c r="B38" s="322"/>
      <c r="C38" s="322"/>
      <c r="D38" s="322"/>
      <c r="E38" s="322"/>
      <c r="F38" s="322"/>
      <c r="G38" s="322"/>
    </row>
    <row r="39" spans="1:7" ht="13.5" thickTop="1" x14ac:dyDescent="0.25">
      <c r="A39" s="202" t="s">
        <v>2548</v>
      </c>
      <c r="B39" s="201"/>
      <c r="C39" s="201"/>
      <c r="D39" s="321" t="s">
        <v>2547</v>
      </c>
      <c r="E39" s="201"/>
      <c r="F39" s="321" t="s">
        <v>2546</v>
      </c>
      <c r="G39" s="320"/>
    </row>
    <row r="40" spans="1:7" ht="13.5" thickBot="1" x14ac:dyDescent="0.3">
      <c r="A40" s="199" t="s">
        <v>2545</v>
      </c>
      <c r="B40" s="198"/>
      <c r="C40" s="198"/>
      <c r="D40" s="318">
        <v>0</v>
      </c>
      <c r="E40" s="319"/>
      <c r="F40" s="318">
        <v>0</v>
      </c>
      <c r="G40" s="317"/>
    </row>
    <row r="41" spans="1:7" ht="12" thickTop="1" x14ac:dyDescent="0.25"/>
    <row r="42" spans="1:7" x14ac:dyDescent="0.25">
      <c r="A42" s="167" t="s">
        <v>2311</v>
      </c>
    </row>
    <row r="43" spans="1:7" x14ac:dyDescent="0.25">
      <c r="A43" s="167" t="s">
        <v>2455</v>
      </c>
    </row>
    <row r="44" spans="1:7" x14ac:dyDescent="0.25">
      <c r="A44" s="167" t="s">
        <v>2476</v>
      </c>
    </row>
    <row r="45" spans="1:7" x14ac:dyDescent="0.25">
      <c r="A45" s="167" t="s">
        <v>2544</v>
      </c>
    </row>
    <row r="46" spans="1:7" x14ac:dyDescent="0.25">
      <c r="A46" s="167" t="s">
        <v>2543</v>
      </c>
    </row>
    <row r="47" spans="1:7" x14ac:dyDescent="0.25">
      <c r="A47" s="167" t="s">
        <v>2542</v>
      </c>
    </row>
    <row r="48" spans="1:7" x14ac:dyDescent="0.25">
      <c r="A48" s="167" t="s">
        <v>2541</v>
      </c>
    </row>
  </sheetData>
  <mergeCells count="25">
    <mergeCell ref="B10:B11"/>
    <mergeCell ref="C10:F10"/>
    <mergeCell ref="A40:C40"/>
    <mergeCell ref="D40:E40"/>
    <mergeCell ref="F40:G40"/>
    <mergeCell ref="A39:C39"/>
    <mergeCell ref="D39:E39"/>
    <mergeCell ref="F39:G39"/>
    <mergeCell ref="A38:G38"/>
    <mergeCell ref="A25:B25"/>
    <mergeCell ref="A22:G22"/>
    <mergeCell ref="A21:G21"/>
    <mergeCell ref="A12:B12"/>
    <mergeCell ref="A9:G9"/>
    <mergeCell ref="A23:A24"/>
    <mergeCell ref="B23:B24"/>
    <mergeCell ref="C23:F23"/>
    <mergeCell ref="A10:A11"/>
    <mergeCell ref="A8:G8"/>
    <mergeCell ref="A7:G7"/>
    <mergeCell ref="A6:G6"/>
    <mergeCell ref="A5:G5"/>
    <mergeCell ref="A1:F1"/>
    <mergeCell ref="A2:F2"/>
    <mergeCell ref="A3:F3"/>
  </mergeCells>
  <printOptions horizontalCentered="1"/>
  <pageMargins left="0.11811023622047243" right="0.11811023622047243" top="0.39370078740157477" bottom="0.39370078740157477" header="0.39370078740157477" footer="0.19685039370078738"/>
  <pageSetup paperSize="9" pageOrder="overThenDown"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P103"/>
  <sheetViews>
    <sheetView showGridLines="0" zoomScaleNormal="100" workbookViewId="0">
      <selection activeCell="C2" sqref="C2"/>
    </sheetView>
  </sheetViews>
  <sheetFormatPr baseColWidth="10" defaultRowHeight="12.75" x14ac:dyDescent="0.2"/>
  <cols>
    <col min="1" max="1" width="3.85546875" style="4" customWidth="1"/>
    <col min="2" max="2" width="6.140625" style="4" customWidth="1"/>
    <col min="3" max="3" width="11.42578125" style="4"/>
    <col min="4" max="4" width="9.5703125" style="4" customWidth="1"/>
    <col min="5" max="5" width="46.7109375" style="4" customWidth="1"/>
    <col min="6" max="6" width="3.7109375" style="4" customWidth="1"/>
    <col min="7" max="7" width="10.7109375" style="4" hidden="1" customWidth="1"/>
    <col min="8" max="16384" width="11.42578125" style="4"/>
  </cols>
  <sheetData>
    <row r="1" spans="1:7" s="575" customFormat="1" ht="20.25" customHeight="1" x14ac:dyDescent="0.2">
      <c r="A1" s="576" t="s">
        <v>3036</v>
      </c>
      <c r="B1" s="576"/>
      <c r="C1" s="576"/>
      <c r="D1" s="576"/>
      <c r="E1" s="576"/>
      <c r="F1" s="576"/>
      <c r="G1" s="576"/>
    </row>
    <row r="3" spans="1:7" s="565" customFormat="1" ht="12" customHeight="1" x14ac:dyDescent="0.2">
      <c r="A3" s="567"/>
      <c r="B3" s="573" t="s">
        <v>3035</v>
      </c>
      <c r="C3" s="567"/>
      <c r="D3" s="567"/>
      <c r="E3" s="567"/>
      <c r="F3" s="567"/>
      <c r="G3" s="574"/>
    </row>
    <row r="4" spans="1:7" s="565" customFormat="1" ht="12" customHeight="1" x14ac:dyDescent="0.2">
      <c r="A4" s="567"/>
      <c r="B4" s="562" t="s">
        <v>3034</v>
      </c>
      <c r="C4" s="567"/>
      <c r="D4" s="567"/>
      <c r="E4" s="567"/>
      <c r="F4" s="567"/>
      <c r="G4" s="568"/>
    </row>
    <row r="5" spans="1:7" s="565" customFormat="1" ht="12" customHeight="1" x14ac:dyDescent="0.2">
      <c r="A5" s="567"/>
      <c r="B5" s="562" t="s">
        <v>3033</v>
      </c>
      <c r="C5" s="567"/>
      <c r="D5" s="567"/>
      <c r="E5" s="567"/>
      <c r="F5" s="567"/>
      <c r="G5" s="568"/>
    </row>
    <row r="6" spans="1:7" s="565" customFormat="1" ht="12" customHeight="1" x14ac:dyDescent="0.2">
      <c r="A6" s="567"/>
      <c r="B6" s="562" t="s">
        <v>3032</v>
      </c>
      <c r="C6" s="567"/>
      <c r="D6" s="567"/>
      <c r="E6" s="567"/>
      <c r="F6" s="567"/>
      <c r="G6" s="568"/>
    </row>
    <row r="7" spans="1:7" s="565" customFormat="1" ht="12" customHeight="1" x14ac:dyDescent="0.2">
      <c r="A7" s="567"/>
      <c r="B7" s="562" t="s">
        <v>3031</v>
      </c>
      <c r="C7" s="567"/>
      <c r="D7" s="567"/>
      <c r="E7" s="567"/>
      <c r="F7" s="567"/>
      <c r="G7" s="568"/>
    </row>
    <row r="8" spans="1:7" s="565" customFormat="1" ht="12" customHeight="1" x14ac:dyDescent="0.2">
      <c r="A8" s="567"/>
      <c r="B8" s="562" t="s">
        <v>3030</v>
      </c>
      <c r="C8" s="567"/>
      <c r="D8" s="567"/>
      <c r="E8" s="567"/>
      <c r="F8" s="567"/>
      <c r="G8" s="568"/>
    </row>
    <row r="9" spans="1:7" s="565" customFormat="1" ht="12" customHeight="1" x14ac:dyDescent="0.2">
      <c r="A9" s="567"/>
      <c r="B9" s="573" t="s">
        <v>3029</v>
      </c>
      <c r="C9" s="567"/>
      <c r="D9" s="567"/>
      <c r="E9" s="567"/>
      <c r="F9" s="567"/>
      <c r="G9" s="568"/>
    </row>
    <row r="10" spans="1:7" s="565" customFormat="1" ht="12" customHeight="1" x14ac:dyDescent="0.2">
      <c r="A10" s="567"/>
      <c r="B10" s="562" t="s">
        <v>3028</v>
      </c>
      <c r="C10" s="567"/>
      <c r="D10" s="567"/>
      <c r="E10" s="567"/>
      <c r="F10" s="567"/>
      <c r="G10" s="568"/>
    </row>
    <row r="11" spans="1:7" s="565" customFormat="1" ht="12" customHeight="1" x14ac:dyDescent="0.2">
      <c r="A11" s="567"/>
      <c r="B11" s="562" t="s">
        <v>3027</v>
      </c>
      <c r="C11" s="567"/>
      <c r="D11" s="567"/>
      <c r="E11" s="567"/>
      <c r="F11" s="567"/>
      <c r="G11" s="568"/>
    </row>
    <row r="12" spans="1:7" s="565" customFormat="1" ht="12" customHeight="1" x14ac:dyDescent="0.2">
      <c r="A12" s="567"/>
      <c r="B12" s="562" t="s">
        <v>3026</v>
      </c>
      <c r="C12" s="567"/>
      <c r="D12" s="567"/>
      <c r="E12" s="567"/>
      <c r="F12" s="567"/>
      <c r="G12" s="568"/>
    </row>
    <row r="13" spans="1:7" s="565" customFormat="1" ht="11.25" customHeight="1" x14ac:dyDescent="0.2">
      <c r="A13" s="567"/>
      <c r="B13" s="562" t="s">
        <v>3025</v>
      </c>
      <c r="C13" s="567"/>
      <c r="D13" s="567"/>
      <c r="E13" s="567"/>
      <c r="F13" s="567"/>
      <c r="G13" s="568"/>
    </row>
    <row r="14" spans="1:7" s="562" customFormat="1" ht="11.25" customHeight="1" x14ac:dyDescent="0.2">
      <c r="A14" s="567"/>
      <c r="B14" s="562" t="s">
        <v>3024</v>
      </c>
      <c r="C14" s="567"/>
      <c r="D14" s="567"/>
      <c r="E14" s="567"/>
      <c r="F14" s="567"/>
      <c r="G14" s="568"/>
    </row>
    <row r="15" spans="1:7" s="565" customFormat="1" ht="12" customHeight="1" x14ac:dyDescent="0.2">
      <c r="A15" s="567"/>
      <c r="B15" s="573" t="s">
        <v>3023</v>
      </c>
      <c r="C15" s="567"/>
      <c r="D15" s="567"/>
      <c r="E15" s="567"/>
      <c r="F15" s="567"/>
      <c r="G15" s="568"/>
    </row>
    <row r="16" spans="1:7" s="565" customFormat="1" ht="12" customHeight="1" x14ac:dyDescent="0.2">
      <c r="A16" s="567"/>
      <c r="B16" s="562" t="s">
        <v>3022</v>
      </c>
      <c r="C16" s="567"/>
      <c r="D16" s="567"/>
      <c r="E16" s="567"/>
      <c r="F16" s="567"/>
      <c r="G16" s="568"/>
    </row>
    <row r="17" spans="1:7" s="565" customFormat="1" ht="12" customHeight="1" x14ac:dyDescent="0.2">
      <c r="A17" s="567"/>
      <c r="B17" s="562" t="s">
        <v>3021</v>
      </c>
      <c r="C17" s="567"/>
      <c r="D17" s="567"/>
      <c r="E17" s="567"/>
      <c r="F17" s="567"/>
      <c r="G17" s="568"/>
    </row>
    <row r="18" spans="1:7" s="565" customFormat="1" ht="12" customHeight="1" x14ac:dyDescent="0.2">
      <c r="A18" s="567"/>
      <c r="B18" s="562" t="s">
        <v>3020</v>
      </c>
      <c r="C18" s="567"/>
      <c r="D18" s="567"/>
      <c r="E18" s="567"/>
      <c r="F18" s="567"/>
      <c r="G18" s="568"/>
    </row>
    <row r="19" spans="1:7" s="565" customFormat="1" ht="12" customHeight="1" x14ac:dyDescent="0.2">
      <c r="A19" s="567"/>
      <c r="B19" s="562" t="s">
        <v>3019</v>
      </c>
      <c r="C19" s="567"/>
      <c r="D19" s="567"/>
      <c r="E19" s="567"/>
      <c r="F19" s="567"/>
      <c r="G19" s="568"/>
    </row>
    <row r="20" spans="1:7" s="565" customFormat="1" ht="12" customHeight="1" x14ac:dyDescent="0.2">
      <c r="A20" s="567"/>
      <c r="B20" s="562" t="s">
        <v>3018</v>
      </c>
      <c r="C20" s="567"/>
      <c r="D20" s="567"/>
      <c r="E20" s="567"/>
      <c r="F20" s="567"/>
      <c r="G20" s="568"/>
    </row>
    <row r="21" spans="1:7" s="565" customFormat="1" ht="12" customHeight="1" x14ac:dyDescent="0.2">
      <c r="A21" s="567"/>
      <c r="B21" s="562" t="s">
        <v>3017</v>
      </c>
      <c r="C21" s="567"/>
      <c r="D21" s="567"/>
      <c r="E21" s="567"/>
      <c r="F21" s="567"/>
      <c r="G21" s="568"/>
    </row>
    <row r="22" spans="1:7" s="565" customFormat="1" ht="12" customHeight="1" x14ac:dyDescent="0.2">
      <c r="A22" s="567"/>
      <c r="B22" s="562" t="s">
        <v>3016</v>
      </c>
      <c r="C22" s="567"/>
      <c r="D22" s="567"/>
      <c r="E22" s="567"/>
      <c r="F22" s="567"/>
      <c r="G22" s="568"/>
    </row>
    <row r="23" spans="1:7" s="565" customFormat="1" ht="12" customHeight="1" x14ac:dyDescent="0.2">
      <c r="A23" s="567"/>
      <c r="B23" s="562" t="s">
        <v>3015</v>
      </c>
      <c r="C23" s="567"/>
      <c r="D23" s="567"/>
      <c r="E23" s="567"/>
      <c r="F23" s="567"/>
      <c r="G23" s="568"/>
    </row>
    <row r="24" spans="1:7" s="565" customFormat="1" ht="12" customHeight="1" x14ac:dyDescent="0.2">
      <c r="A24" s="567"/>
      <c r="B24" s="562" t="s">
        <v>3014</v>
      </c>
      <c r="C24" s="567"/>
      <c r="D24" s="567"/>
      <c r="E24" s="567"/>
      <c r="F24" s="567"/>
      <c r="G24" s="568"/>
    </row>
    <row r="25" spans="1:7" s="565" customFormat="1" ht="12" customHeight="1" x14ac:dyDescent="0.2">
      <c r="A25" s="567"/>
      <c r="B25" s="562" t="s">
        <v>3013</v>
      </c>
      <c r="C25" s="567"/>
      <c r="D25" s="567"/>
      <c r="E25" s="567"/>
      <c r="F25" s="567"/>
      <c r="G25" s="568"/>
    </row>
    <row r="26" spans="1:7" s="565" customFormat="1" ht="12" customHeight="1" x14ac:dyDescent="0.2">
      <c r="A26" s="567"/>
      <c r="B26" s="562" t="s">
        <v>3012</v>
      </c>
      <c r="C26" s="567"/>
      <c r="D26" s="567"/>
      <c r="E26" s="567"/>
      <c r="F26" s="567"/>
      <c r="G26" s="568"/>
    </row>
    <row r="27" spans="1:7" s="565" customFormat="1" ht="12" customHeight="1" x14ac:dyDescent="0.2">
      <c r="A27" s="567"/>
      <c r="B27" s="562" t="s">
        <v>3011</v>
      </c>
      <c r="C27" s="567"/>
      <c r="D27" s="567"/>
      <c r="E27" s="567"/>
      <c r="F27" s="567"/>
      <c r="G27" s="568"/>
    </row>
    <row r="28" spans="1:7" s="565" customFormat="1" ht="12" customHeight="1" x14ac:dyDescent="0.2">
      <c r="A28" s="567"/>
      <c r="B28" s="562" t="s">
        <v>3010</v>
      </c>
      <c r="C28" s="567"/>
      <c r="D28" s="567"/>
      <c r="E28" s="567"/>
      <c r="F28" s="567"/>
      <c r="G28" s="568"/>
    </row>
    <row r="29" spans="1:7" s="565" customFormat="1" ht="12" customHeight="1" x14ac:dyDescent="0.2">
      <c r="A29" s="567"/>
      <c r="B29" s="562" t="s">
        <v>3009</v>
      </c>
      <c r="C29" s="567"/>
      <c r="D29" s="567"/>
      <c r="E29" s="567"/>
      <c r="F29" s="567"/>
      <c r="G29" s="568"/>
    </row>
    <row r="30" spans="1:7" s="565" customFormat="1" ht="12" customHeight="1" x14ac:dyDescent="0.2">
      <c r="A30" s="567"/>
      <c r="B30" s="562" t="s">
        <v>3008</v>
      </c>
      <c r="C30" s="567"/>
      <c r="D30" s="567"/>
      <c r="E30" s="567"/>
      <c r="F30" s="567"/>
      <c r="G30" s="568"/>
    </row>
    <row r="31" spans="1:7" s="565" customFormat="1" ht="12" customHeight="1" x14ac:dyDescent="0.2">
      <c r="A31" s="567"/>
      <c r="B31" s="562" t="s">
        <v>3007</v>
      </c>
      <c r="C31" s="567"/>
      <c r="D31" s="567"/>
      <c r="E31" s="567"/>
      <c r="F31" s="567"/>
      <c r="G31" s="568"/>
    </row>
    <row r="32" spans="1:7" s="565" customFormat="1" ht="12" customHeight="1" x14ac:dyDescent="0.2">
      <c r="A32" s="567"/>
      <c r="B32" s="562" t="s">
        <v>3006</v>
      </c>
      <c r="C32" s="567"/>
      <c r="D32" s="567"/>
      <c r="E32" s="567"/>
      <c r="F32" s="567"/>
      <c r="G32" s="568"/>
    </row>
    <row r="33" spans="1:224" s="565" customFormat="1" ht="12" customHeight="1" x14ac:dyDescent="0.2">
      <c r="A33" s="567"/>
      <c r="B33" s="573" t="s">
        <v>3005</v>
      </c>
      <c r="C33" s="567"/>
      <c r="D33" s="567"/>
      <c r="E33" s="567"/>
      <c r="F33" s="567"/>
      <c r="G33" s="568"/>
    </row>
    <row r="34" spans="1:224" s="565" customFormat="1" ht="12" customHeight="1" x14ac:dyDescent="0.2">
      <c r="A34" s="567"/>
      <c r="B34" s="563" t="s">
        <v>3004</v>
      </c>
      <c r="C34" s="567"/>
      <c r="D34" s="567"/>
      <c r="E34" s="567"/>
      <c r="F34" s="567"/>
      <c r="G34" s="568"/>
    </row>
    <row r="35" spans="1:224" s="565" customFormat="1" ht="12" customHeight="1" x14ac:dyDescent="0.2">
      <c r="A35" s="567"/>
      <c r="B35" s="562" t="s">
        <v>3003</v>
      </c>
      <c r="C35" s="567"/>
      <c r="D35" s="567"/>
      <c r="E35" s="567"/>
      <c r="F35" s="567"/>
      <c r="G35" s="568"/>
    </row>
    <row r="36" spans="1:224" s="565" customFormat="1" ht="12" customHeight="1" x14ac:dyDescent="0.2">
      <c r="A36" s="567"/>
      <c r="B36" s="562" t="s">
        <v>3002</v>
      </c>
      <c r="C36" s="567"/>
      <c r="D36" s="567"/>
      <c r="E36" s="567"/>
      <c r="F36" s="567"/>
      <c r="G36" s="568"/>
    </row>
    <row r="37" spans="1:224" s="565" customFormat="1" ht="12" customHeight="1" x14ac:dyDescent="0.2">
      <c r="A37" s="567"/>
      <c r="B37" s="562" t="s">
        <v>3001</v>
      </c>
      <c r="C37" s="567"/>
      <c r="D37" s="567"/>
      <c r="E37" s="567"/>
      <c r="F37" s="567"/>
      <c r="G37" s="568"/>
    </row>
    <row r="38" spans="1:224" s="565" customFormat="1" ht="12" customHeight="1" x14ac:dyDescent="0.2">
      <c r="A38" s="567"/>
      <c r="B38" s="562" t="s">
        <v>3000</v>
      </c>
      <c r="C38" s="567"/>
      <c r="D38" s="567"/>
      <c r="E38" s="567"/>
      <c r="F38" s="567"/>
      <c r="G38" s="568"/>
    </row>
    <row r="39" spans="1:224" s="565" customFormat="1" ht="12" customHeight="1" x14ac:dyDescent="0.2">
      <c r="A39" s="567"/>
      <c r="B39" s="562" t="s">
        <v>2999</v>
      </c>
      <c r="C39" s="567"/>
      <c r="D39" s="567"/>
      <c r="E39" s="567"/>
      <c r="F39" s="567"/>
      <c r="G39" s="568"/>
    </row>
    <row r="40" spans="1:224" s="565" customFormat="1" ht="12" customHeight="1" x14ac:dyDescent="0.2">
      <c r="A40" s="567"/>
      <c r="B40" s="562" t="s">
        <v>2998</v>
      </c>
      <c r="C40" s="567"/>
      <c r="D40" s="567"/>
      <c r="E40" s="567"/>
      <c r="F40" s="567"/>
      <c r="G40" s="568"/>
    </row>
    <row r="41" spans="1:224" s="569" customFormat="1" ht="12" customHeight="1" x14ac:dyDescent="0.2">
      <c r="A41" s="572"/>
      <c r="B41" s="562" t="s">
        <v>2997</v>
      </c>
      <c r="C41" s="572"/>
      <c r="D41" s="572"/>
      <c r="E41" s="572"/>
      <c r="F41" s="572"/>
      <c r="G41" s="571"/>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70"/>
      <c r="DX41" s="570"/>
      <c r="DY41" s="570"/>
      <c r="DZ41" s="570"/>
      <c r="EA41" s="570"/>
      <c r="EB41" s="570"/>
      <c r="EC41" s="570"/>
      <c r="ED41" s="570"/>
      <c r="EE41" s="570"/>
      <c r="EF41" s="570"/>
      <c r="EG41" s="570"/>
      <c r="EH41" s="570"/>
      <c r="EI41" s="570"/>
      <c r="EJ41" s="570"/>
      <c r="EK41" s="570"/>
      <c r="EL41" s="570"/>
      <c r="EM41" s="570"/>
      <c r="EN41" s="570"/>
      <c r="EO41" s="570"/>
      <c r="EP41" s="570"/>
      <c r="EQ41" s="570"/>
      <c r="ER41" s="570"/>
      <c r="ES41" s="570"/>
      <c r="ET41" s="570"/>
      <c r="EU41" s="570"/>
      <c r="EV41" s="570"/>
      <c r="EW41" s="570"/>
      <c r="EX41" s="570"/>
      <c r="EY41" s="570"/>
      <c r="EZ41" s="570"/>
      <c r="FA41" s="570"/>
      <c r="FB41" s="570"/>
      <c r="FC41" s="570"/>
      <c r="FD41" s="570"/>
      <c r="FE41" s="570"/>
      <c r="FF41" s="570"/>
      <c r="FG41" s="570"/>
      <c r="FH41" s="570"/>
      <c r="FI41" s="570"/>
      <c r="FJ41" s="570"/>
      <c r="FK41" s="570"/>
      <c r="FL41" s="570"/>
      <c r="FM41" s="570"/>
      <c r="FN41" s="570"/>
      <c r="FO41" s="570"/>
      <c r="FP41" s="570"/>
      <c r="FQ41" s="570"/>
      <c r="FR41" s="570"/>
      <c r="FS41" s="570"/>
      <c r="FT41" s="570"/>
      <c r="FU41" s="570"/>
      <c r="FV41" s="570"/>
      <c r="FW41" s="570"/>
      <c r="FX41" s="570"/>
      <c r="FY41" s="570"/>
      <c r="FZ41" s="570"/>
      <c r="GA41" s="570"/>
      <c r="GB41" s="570"/>
      <c r="GC41" s="570"/>
      <c r="GD41" s="570"/>
      <c r="GE41" s="570"/>
      <c r="GF41" s="570"/>
      <c r="GG41" s="570"/>
      <c r="GH41" s="570"/>
      <c r="GI41" s="570"/>
      <c r="GJ41" s="570"/>
      <c r="GK41" s="570"/>
      <c r="GL41" s="570"/>
      <c r="GM41" s="570"/>
      <c r="GN41" s="570"/>
      <c r="GO41" s="570"/>
      <c r="GP41" s="570"/>
      <c r="GQ41" s="570"/>
      <c r="GR41" s="570"/>
      <c r="GS41" s="570"/>
      <c r="GT41" s="570"/>
      <c r="GU41" s="570"/>
      <c r="GV41" s="570"/>
      <c r="GW41" s="570"/>
      <c r="GX41" s="570"/>
      <c r="GY41" s="570"/>
      <c r="GZ41" s="570"/>
      <c r="HA41" s="570"/>
      <c r="HB41" s="570"/>
      <c r="HC41" s="570"/>
      <c r="HD41" s="570"/>
      <c r="HE41" s="570"/>
      <c r="HF41" s="570"/>
      <c r="HG41" s="570"/>
      <c r="HH41" s="570"/>
      <c r="HI41" s="570"/>
      <c r="HJ41" s="570"/>
      <c r="HK41" s="570"/>
      <c r="HL41" s="570"/>
      <c r="HM41" s="570"/>
      <c r="HN41" s="570"/>
      <c r="HO41" s="570"/>
      <c r="HP41" s="570"/>
    </row>
    <row r="42" spans="1:224" s="565" customFormat="1" ht="12" customHeight="1" x14ac:dyDescent="0.2">
      <c r="A42" s="567"/>
      <c r="B42" s="562" t="s">
        <v>2996</v>
      </c>
      <c r="C42" s="567"/>
      <c r="D42" s="567"/>
      <c r="E42" s="567"/>
      <c r="F42" s="567"/>
      <c r="G42" s="568"/>
    </row>
    <row r="43" spans="1:224" s="565" customFormat="1" ht="12" customHeight="1" x14ac:dyDescent="0.2">
      <c r="A43" s="567"/>
      <c r="B43" s="562" t="s">
        <v>2995</v>
      </c>
      <c r="C43" s="567"/>
      <c r="D43" s="567"/>
      <c r="E43" s="567"/>
      <c r="F43" s="567"/>
      <c r="G43" s="568"/>
    </row>
    <row r="44" spans="1:224" s="565" customFormat="1" ht="12" customHeight="1" x14ac:dyDescent="0.2">
      <c r="A44" s="567"/>
      <c r="B44" s="562" t="s">
        <v>2994</v>
      </c>
      <c r="C44" s="567"/>
      <c r="D44" s="567"/>
      <c r="E44" s="567"/>
      <c r="F44" s="567"/>
      <c r="G44" s="568"/>
    </row>
    <row r="45" spans="1:224" s="565" customFormat="1" ht="12" customHeight="1" x14ac:dyDescent="0.2">
      <c r="A45" s="567"/>
      <c r="B45" s="562" t="s">
        <v>2993</v>
      </c>
      <c r="C45" s="567"/>
      <c r="D45" s="567"/>
      <c r="E45" s="567"/>
      <c r="F45" s="567"/>
      <c r="G45" s="568"/>
    </row>
    <row r="46" spans="1:224" s="565" customFormat="1" ht="12" customHeight="1" x14ac:dyDescent="0.2">
      <c r="A46" s="567"/>
      <c r="B46" s="562" t="s">
        <v>2992</v>
      </c>
      <c r="C46" s="567"/>
      <c r="D46" s="567"/>
      <c r="E46" s="567"/>
      <c r="F46" s="567"/>
      <c r="G46" s="568"/>
    </row>
    <row r="47" spans="1:224" s="565" customFormat="1" ht="12" customHeight="1" x14ac:dyDescent="0.2">
      <c r="A47" s="567"/>
      <c r="B47" s="563" t="s">
        <v>2991</v>
      </c>
      <c r="C47" s="567"/>
      <c r="D47" s="567"/>
      <c r="E47" s="567"/>
      <c r="F47" s="567"/>
      <c r="G47" s="568"/>
    </row>
    <row r="48" spans="1:224" s="565" customFormat="1" ht="12" customHeight="1" x14ac:dyDescent="0.2">
      <c r="A48" s="567"/>
      <c r="B48" s="562" t="s">
        <v>2990</v>
      </c>
      <c r="C48" s="567"/>
      <c r="D48" s="567"/>
      <c r="E48" s="567"/>
      <c r="F48" s="567"/>
      <c r="G48" s="568"/>
    </row>
    <row r="49" spans="1:7" s="565" customFormat="1" ht="12" customHeight="1" x14ac:dyDescent="0.2">
      <c r="A49" s="567"/>
      <c r="B49" s="562" t="s">
        <v>2989</v>
      </c>
      <c r="C49" s="567"/>
      <c r="D49" s="567"/>
      <c r="E49" s="567"/>
      <c r="F49" s="567"/>
      <c r="G49" s="568"/>
    </row>
    <row r="50" spans="1:7" s="565" customFormat="1" ht="12" customHeight="1" x14ac:dyDescent="0.2">
      <c r="A50" s="567"/>
      <c r="B50" s="562" t="s">
        <v>2988</v>
      </c>
      <c r="C50" s="567"/>
      <c r="D50" s="567"/>
      <c r="E50" s="567"/>
      <c r="F50" s="567"/>
      <c r="G50" s="568"/>
    </row>
    <row r="51" spans="1:7" s="565" customFormat="1" ht="12" customHeight="1" x14ac:dyDescent="0.2">
      <c r="A51" s="567"/>
      <c r="B51" s="562" t="s">
        <v>2987</v>
      </c>
      <c r="C51" s="567"/>
      <c r="D51" s="567"/>
      <c r="E51" s="567"/>
      <c r="F51" s="567"/>
      <c r="G51" s="566"/>
    </row>
    <row r="52" spans="1:7" x14ac:dyDescent="0.2">
      <c r="B52" s="562" t="s">
        <v>2986</v>
      </c>
    </row>
    <row r="53" spans="1:7" x14ac:dyDescent="0.2">
      <c r="B53" s="562" t="s">
        <v>2985</v>
      </c>
    </row>
    <row r="54" spans="1:7" x14ac:dyDescent="0.2">
      <c r="B54" s="562" t="s">
        <v>2984</v>
      </c>
    </row>
    <row r="55" spans="1:7" x14ac:dyDescent="0.2">
      <c r="B55" s="562" t="s">
        <v>2983</v>
      </c>
    </row>
    <row r="56" spans="1:7" x14ac:dyDescent="0.2">
      <c r="B56" s="562" t="s">
        <v>2982</v>
      </c>
    </row>
    <row r="57" spans="1:7" x14ac:dyDescent="0.2">
      <c r="B57" s="562" t="s">
        <v>2981</v>
      </c>
    </row>
    <row r="58" spans="1:7" x14ac:dyDescent="0.2">
      <c r="B58" s="562" t="s">
        <v>2980</v>
      </c>
    </row>
    <row r="59" spans="1:7" x14ac:dyDescent="0.2">
      <c r="B59" s="562" t="s">
        <v>2979</v>
      </c>
    </row>
    <row r="60" spans="1:7" x14ac:dyDescent="0.2">
      <c r="B60" s="562" t="s">
        <v>2978</v>
      </c>
    </row>
    <row r="61" spans="1:7" x14ac:dyDescent="0.2">
      <c r="B61" s="562" t="s">
        <v>2977</v>
      </c>
    </row>
    <row r="62" spans="1:7" ht="24" customHeight="1" x14ac:dyDescent="0.2">
      <c r="B62" s="424" t="s">
        <v>2976</v>
      </c>
      <c r="C62" s="564"/>
      <c r="D62" s="564"/>
      <c r="E62" s="564"/>
      <c r="F62" s="564"/>
    </row>
    <row r="63" spans="1:7" x14ac:dyDescent="0.2">
      <c r="B63" s="562" t="s">
        <v>2975</v>
      </c>
    </row>
    <row r="64" spans="1:7" x14ac:dyDescent="0.2">
      <c r="B64" s="562" t="s">
        <v>2974</v>
      </c>
    </row>
    <row r="65" spans="2:2" x14ac:dyDescent="0.2">
      <c r="B65" s="562" t="s">
        <v>2973</v>
      </c>
    </row>
    <row r="66" spans="2:2" x14ac:dyDescent="0.2">
      <c r="B66" s="562" t="s">
        <v>2972</v>
      </c>
    </row>
    <row r="67" spans="2:2" x14ac:dyDescent="0.2">
      <c r="B67" s="562" t="s">
        <v>2971</v>
      </c>
    </row>
    <row r="68" spans="2:2" x14ac:dyDescent="0.2">
      <c r="B68" s="562" t="s">
        <v>2970</v>
      </c>
    </row>
    <row r="69" spans="2:2" x14ac:dyDescent="0.2">
      <c r="B69" s="562" t="s">
        <v>2969</v>
      </c>
    </row>
    <row r="70" spans="2:2" x14ac:dyDescent="0.2">
      <c r="B70" s="562" t="s">
        <v>2968</v>
      </c>
    </row>
    <row r="71" spans="2:2" x14ac:dyDescent="0.2">
      <c r="B71" s="562" t="s">
        <v>2967</v>
      </c>
    </row>
    <row r="72" spans="2:2" x14ac:dyDescent="0.2">
      <c r="B72" s="562" t="s">
        <v>2966</v>
      </c>
    </row>
    <row r="73" spans="2:2" x14ac:dyDescent="0.2">
      <c r="B73" s="562" t="s">
        <v>2965</v>
      </c>
    </row>
    <row r="74" spans="2:2" x14ac:dyDescent="0.2">
      <c r="B74" s="562" t="s">
        <v>2964</v>
      </c>
    </row>
    <row r="75" spans="2:2" x14ac:dyDescent="0.2">
      <c r="B75" s="562" t="s">
        <v>2963</v>
      </c>
    </row>
    <row r="76" spans="2:2" x14ac:dyDescent="0.2">
      <c r="B76" s="563" t="s">
        <v>2962</v>
      </c>
    </row>
    <row r="77" spans="2:2" x14ac:dyDescent="0.2">
      <c r="B77" s="562" t="s">
        <v>2961</v>
      </c>
    </row>
    <row r="78" spans="2:2" x14ac:dyDescent="0.2">
      <c r="B78" s="562" t="s">
        <v>2960</v>
      </c>
    </row>
    <row r="79" spans="2:2" x14ac:dyDescent="0.2">
      <c r="B79" s="562" t="s">
        <v>2959</v>
      </c>
    </row>
    <row r="80" spans="2:2" x14ac:dyDescent="0.2">
      <c r="B80" s="562" t="s">
        <v>2958</v>
      </c>
    </row>
    <row r="81" spans="2:2" x14ac:dyDescent="0.2">
      <c r="B81" s="562" t="s">
        <v>2957</v>
      </c>
    </row>
    <row r="82" spans="2:2" x14ac:dyDescent="0.2">
      <c r="B82" s="562" t="s">
        <v>2956</v>
      </c>
    </row>
    <row r="83" spans="2:2" x14ac:dyDescent="0.2">
      <c r="B83" s="562" t="s">
        <v>2955</v>
      </c>
    </row>
    <row r="84" spans="2:2" x14ac:dyDescent="0.2">
      <c r="B84" s="562" t="s">
        <v>2954</v>
      </c>
    </row>
    <row r="85" spans="2:2" x14ac:dyDescent="0.2">
      <c r="B85" s="562" t="s">
        <v>2953</v>
      </c>
    </row>
    <row r="86" spans="2:2" x14ac:dyDescent="0.2">
      <c r="B86" s="563" t="s">
        <v>2952</v>
      </c>
    </row>
    <row r="87" spans="2:2" x14ac:dyDescent="0.2">
      <c r="B87" s="562" t="s">
        <v>2951</v>
      </c>
    </row>
    <row r="88" spans="2:2" x14ac:dyDescent="0.2">
      <c r="B88" s="562" t="s">
        <v>2950</v>
      </c>
    </row>
    <row r="89" spans="2:2" x14ac:dyDescent="0.2">
      <c r="B89" s="562" t="s">
        <v>2949</v>
      </c>
    </row>
    <row r="90" spans="2:2" x14ac:dyDescent="0.2">
      <c r="B90" s="562" t="s">
        <v>2948</v>
      </c>
    </row>
    <row r="91" spans="2:2" x14ac:dyDescent="0.2">
      <c r="B91" s="562" t="s">
        <v>2947</v>
      </c>
    </row>
    <row r="92" spans="2:2" x14ac:dyDescent="0.2">
      <c r="B92" s="562" t="s">
        <v>2946</v>
      </c>
    </row>
    <row r="93" spans="2:2" x14ac:dyDescent="0.2">
      <c r="B93" s="562" t="s">
        <v>2945</v>
      </c>
    </row>
    <row r="94" spans="2:2" x14ac:dyDescent="0.2">
      <c r="B94" s="562" t="s">
        <v>2944</v>
      </c>
    </row>
    <row r="95" spans="2:2" x14ac:dyDescent="0.2">
      <c r="B95" s="562" t="s">
        <v>2943</v>
      </c>
    </row>
    <row r="96" spans="2:2" x14ac:dyDescent="0.2">
      <c r="B96" s="562" t="s">
        <v>2942</v>
      </c>
    </row>
    <row r="97" spans="2:2" x14ac:dyDescent="0.2">
      <c r="B97" s="562" t="s">
        <v>2941</v>
      </c>
    </row>
    <row r="98" spans="2:2" x14ac:dyDescent="0.2">
      <c r="B98" s="562" t="s">
        <v>2940</v>
      </c>
    </row>
    <row r="99" spans="2:2" x14ac:dyDescent="0.2">
      <c r="B99" s="563" t="s">
        <v>2939</v>
      </c>
    </row>
    <row r="100" spans="2:2" x14ac:dyDescent="0.2">
      <c r="B100" s="562" t="s">
        <v>2938</v>
      </c>
    </row>
    <row r="101" spans="2:2" x14ac:dyDescent="0.2">
      <c r="B101" s="562" t="s">
        <v>2937</v>
      </c>
    </row>
    <row r="103" spans="2:2" x14ac:dyDescent="0.2">
      <c r="B103" s="562" t="s">
        <v>2936</v>
      </c>
    </row>
  </sheetData>
  <mergeCells count="2">
    <mergeCell ref="A1:G1"/>
    <mergeCell ref="B62:F62"/>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285" t="s">
        <v>2333</v>
      </c>
      <c r="B1" s="304"/>
      <c r="C1" s="304"/>
      <c r="D1" s="304"/>
      <c r="E1" s="304"/>
      <c r="F1" s="303" t="s">
        <v>2332</v>
      </c>
    </row>
    <row r="2" spans="1:6" ht="12.75" x14ac:dyDescent="0.25">
      <c r="A2" s="285" t="s">
        <v>2450</v>
      </c>
      <c r="B2" s="304"/>
      <c r="C2" s="304"/>
      <c r="D2" s="304"/>
      <c r="E2" s="304"/>
      <c r="F2" s="303"/>
    </row>
    <row r="3" spans="1:6" ht="12.75" x14ac:dyDescent="0.25">
      <c r="A3" s="43" t="s">
        <v>2540</v>
      </c>
      <c r="B3" s="302"/>
      <c r="C3" s="302"/>
      <c r="D3" s="302"/>
      <c r="E3" s="302"/>
      <c r="F3" s="41" t="s">
        <v>2539</v>
      </c>
    </row>
    <row r="4" spans="1:6" x14ac:dyDescent="0.25">
      <c r="A4" s="196"/>
      <c r="B4" s="196"/>
      <c r="C4" s="196"/>
      <c r="D4" s="196"/>
      <c r="E4" s="196"/>
      <c r="F4" s="196"/>
    </row>
    <row r="5" spans="1:6" ht="12.75" x14ac:dyDescent="0.25">
      <c r="A5" s="40" t="s">
        <v>2538</v>
      </c>
      <c r="B5" s="264"/>
      <c r="C5" s="264"/>
      <c r="D5" s="264"/>
      <c r="E5" s="264"/>
      <c r="F5" s="264"/>
    </row>
    <row r="6" spans="1:6" ht="12.75" x14ac:dyDescent="0.25">
      <c r="A6" s="40" t="s">
        <v>2537</v>
      </c>
      <c r="B6" s="264"/>
      <c r="C6" s="264"/>
      <c r="D6" s="264"/>
      <c r="E6" s="264"/>
      <c r="F6" s="264"/>
    </row>
    <row r="7" spans="1:6" ht="45" x14ac:dyDescent="0.25">
      <c r="A7" s="34" t="s">
        <v>2328</v>
      </c>
      <c r="B7" s="33" t="s">
        <v>315</v>
      </c>
      <c r="C7" s="33" t="s">
        <v>1562</v>
      </c>
      <c r="D7" s="33" t="s">
        <v>2490</v>
      </c>
      <c r="E7" s="33" t="s">
        <v>2511</v>
      </c>
      <c r="F7" s="33" t="s">
        <v>2510</v>
      </c>
    </row>
    <row r="8" spans="1:6" x14ac:dyDescent="0.25">
      <c r="A8" s="90" t="s">
        <v>1266</v>
      </c>
      <c r="B8" s="89" t="s">
        <v>2536</v>
      </c>
      <c r="C8" s="68">
        <v>48751756.670000002</v>
      </c>
      <c r="D8" s="68">
        <v>38932905.579999998</v>
      </c>
      <c r="E8" s="68">
        <v>8866068.5</v>
      </c>
      <c r="F8" s="68">
        <v>952782.59</v>
      </c>
    </row>
    <row r="9" spans="1:6" ht="22.5" x14ac:dyDescent="0.25">
      <c r="A9" s="88" t="s">
        <v>2535</v>
      </c>
      <c r="B9" s="87" t="s">
        <v>1482</v>
      </c>
      <c r="C9" s="86">
        <v>1125000</v>
      </c>
      <c r="D9" s="86">
        <v>1125000</v>
      </c>
      <c r="E9" s="86">
        <v>0</v>
      </c>
      <c r="F9" s="86">
        <v>0</v>
      </c>
    </row>
    <row r="10" spans="1:6" x14ac:dyDescent="0.25">
      <c r="A10" s="88" t="s">
        <v>2534</v>
      </c>
      <c r="B10" s="87" t="s">
        <v>2266</v>
      </c>
      <c r="C10" s="86">
        <v>64060</v>
      </c>
      <c r="D10" s="86">
        <v>0</v>
      </c>
      <c r="E10" s="86">
        <v>64060</v>
      </c>
      <c r="F10" s="86">
        <v>0</v>
      </c>
    </row>
    <row r="11" spans="1:6" x14ac:dyDescent="0.25">
      <c r="A11" s="88" t="s">
        <v>2533</v>
      </c>
      <c r="B11" s="87" t="s">
        <v>2266</v>
      </c>
      <c r="C11" s="86">
        <v>542815.84</v>
      </c>
      <c r="D11" s="86">
        <v>465630.64</v>
      </c>
      <c r="E11" s="86">
        <v>62781</v>
      </c>
      <c r="F11" s="86">
        <v>14404.2</v>
      </c>
    </row>
    <row r="12" spans="1:6" x14ac:dyDescent="0.25">
      <c r="A12" s="88" t="s">
        <v>2532</v>
      </c>
      <c r="B12" s="87" t="s">
        <v>1455</v>
      </c>
      <c r="C12" s="86">
        <v>7653565.5</v>
      </c>
      <c r="D12" s="86">
        <v>7210356.6299999999</v>
      </c>
      <c r="E12" s="86">
        <v>98996</v>
      </c>
      <c r="F12" s="86">
        <v>344212.87</v>
      </c>
    </row>
    <row r="13" spans="1:6" x14ac:dyDescent="0.25">
      <c r="A13" s="88" t="s">
        <v>2531</v>
      </c>
      <c r="B13" s="87" t="s">
        <v>2266</v>
      </c>
      <c r="C13" s="86">
        <v>29351.74</v>
      </c>
      <c r="D13" s="86">
        <v>10951.74</v>
      </c>
      <c r="E13" s="86">
        <v>0</v>
      </c>
      <c r="F13" s="86">
        <v>18400</v>
      </c>
    </row>
    <row r="14" spans="1:6" x14ac:dyDescent="0.25">
      <c r="A14" s="88" t="s">
        <v>2530</v>
      </c>
      <c r="B14" s="87" t="s">
        <v>1455</v>
      </c>
      <c r="C14" s="86">
        <v>2005367.23</v>
      </c>
      <c r="D14" s="86">
        <v>1953682.07</v>
      </c>
      <c r="E14" s="86">
        <v>0</v>
      </c>
      <c r="F14" s="86">
        <v>51685.16</v>
      </c>
    </row>
    <row r="15" spans="1:6" ht="22.5" x14ac:dyDescent="0.25">
      <c r="A15" s="88" t="s">
        <v>2529</v>
      </c>
      <c r="B15" s="87" t="s">
        <v>1461</v>
      </c>
      <c r="C15" s="86">
        <v>259419</v>
      </c>
      <c r="D15" s="86">
        <v>259418.88</v>
      </c>
      <c r="E15" s="86">
        <v>0</v>
      </c>
      <c r="F15" s="86">
        <v>0.12</v>
      </c>
    </row>
    <row r="16" spans="1:6" x14ac:dyDescent="0.25">
      <c r="A16" s="88" t="s">
        <v>2528</v>
      </c>
      <c r="B16" s="87" t="s">
        <v>2266</v>
      </c>
      <c r="C16" s="86">
        <v>272290.68</v>
      </c>
      <c r="D16" s="86">
        <v>272290.68</v>
      </c>
      <c r="E16" s="86">
        <v>0</v>
      </c>
      <c r="F16" s="86">
        <v>0</v>
      </c>
    </row>
    <row r="17" spans="1:6" x14ac:dyDescent="0.25">
      <c r="A17" s="88" t="s">
        <v>2527</v>
      </c>
      <c r="B17" s="87" t="s">
        <v>1455</v>
      </c>
      <c r="C17" s="86">
        <v>5245038.1500000004</v>
      </c>
      <c r="D17" s="86">
        <v>4453368.6900000004</v>
      </c>
      <c r="E17" s="86">
        <v>704830</v>
      </c>
      <c r="F17" s="86">
        <v>86839.46</v>
      </c>
    </row>
    <row r="18" spans="1:6" x14ac:dyDescent="0.25">
      <c r="A18" s="88" t="s">
        <v>2526</v>
      </c>
      <c r="B18" s="87" t="s">
        <v>1455</v>
      </c>
      <c r="C18" s="86">
        <v>2701254.86</v>
      </c>
      <c r="D18" s="86">
        <v>2615215.7000000002</v>
      </c>
      <c r="E18" s="86">
        <v>0</v>
      </c>
      <c r="F18" s="86">
        <v>86039.16</v>
      </c>
    </row>
    <row r="19" spans="1:6" ht="22.5" x14ac:dyDescent="0.25">
      <c r="A19" s="88" t="s">
        <v>2525</v>
      </c>
      <c r="B19" s="87" t="s">
        <v>1461</v>
      </c>
      <c r="C19" s="86">
        <v>90462</v>
      </c>
      <c r="D19" s="86">
        <v>90461.2</v>
      </c>
      <c r="E19" s="86">
        <v>0</v>
      </c>
      <c r="F19" s="86">
        <v>0.8</v>
      </c>
    </row>
    <row r="20" spans="1:6" x14ac:dyDescent="0.25">
      <c r="A20" s="88" t="s">
        <v>2524</v>
      </c>
      <c r="B20" s="87" t="s">
        <v>2266</v>
      </c>
      <c r="C20" s="86">
        <v>653392.67000000004</v>
      </c>
      <c r="D20" s="86">
        <v>546082.81999999995</v>
      </c>
      <c r="E20" s="86">
        <v>64335.5</v>
      </c>
      <c r="F20" s="86">
        <v>42974.35</v>
      </c>
    </row>
    <row r="21" spans="1:6" x14ac:dyDescent="0.25">
      <c r="A21" s="88" t="s">
        <v>1699</v>
      </c>
      <c r="B21" s="87" t="s">
        <v>1455</v>
      </c>
      <c r="C21" s="86">
        <v>1521091</v>
      </c>
      <c r="D21" s="86">
        <v>1158098.69</v>
      </c>
      <c r="E21" s="86">
        <v>54768</v>
      </c>
      <c r="F21" s="86">
        <v>308224.31</v>
      </c>
    </row>
    <row r="22" spans="1:6" ht="22.5" x14ac:dyDescent="0.25">
      <c r="A22" s="88" t="s">
        <v>2523</v>
      </c>
      <c r="B22" s="87" t="s">
        <v>1461</v>
      </c>
      <c r="C22" s="86">
        <v>26258648</v>
      </c>
      <c r="D22" s="86">
        <v>18442350</v>
      </c>
      <c r="E22" s="86">
        <v>7816298</v>
      </c>
      <c r="F22" s="86">
        <v>0</v>
      </c>
    </row>
    <row r="23" spans="1:6" x14ac:dyDescent="0.25">
      <c r="A23" s="206" t="s">
        <v>2522</v>
      </c>
      <c r="B23" s="307" t="s">
        <v>1455</v>
      </c>
      <c r="C23" s="204">
        <v>330000</v>
      </c>
      <c r="D23" s="204">
        <v>329997.84000000003</v>
      </c>
      <c r="E23" s="204">
        <v>0</v>
      </c>
      <c r="F23" s="204">
        <v>2.16</v>
      </c>
    </row>
    <row r="25" spans="1:6" ht="9" customHeight="1" x14ac:dyDescent="0.25">
      <c r="A25" s="203" t="s">
        <v>2477</v>
      </c>
    </row>
    <row r="26" spans="1:6" ht="9" customHeight="1" x14ac:dyDescent="0.25">
      <c r="A26" s="203" t="s">
        <v>2521</v>
      </c>
    </row>
    <row r="27" spans="1:6" ht="9" customHeight="1" x14ac:dyDescent="0.25">
      <c r="A27" s="203" t="s">
        <v>2520</v>
      </c>
    </row>
    <row r="28" spans="1:6" ht="9" customHeight="1" x14ac:dyDescent="0.25">
      <c r="A28" s="203" t="s">
        <v>2498</v>
      </c>
    </row>
  </sheetData>
  <mergeCells count="5">
    <mergeCell ref="A1:E1"/>
    <mergeCell ref="A3:E3"/>
    <mergeCell ref="A5:F5"/>
    <mergeCell ref="A6:F6"/>
    <mergeCell ref="A2:E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2333</v>
      </c>
      <c r="B1" s="301"/>
      <c r="C1" s="301"/>
      <c r="D1" s="301"/>
      <c r="E1" s="301"/>
      <c r="F1" s="47" t="s">
        <v>2332</v>
      </c>
    </row>
    <row r="2" spans="1:6" ht="20.100000000000001" customHeight="1" x14ac:dyDescent="0.25">
      <c r="A2" s="49" t="s">
        <v>2519</v>
      </c>
      <c r="B2" s="301"/>
      <c r="C2" s="301"/>
      <c r="D2" s="301"/>
      <c r="E2" s="301"/>
      <c r="F2" s="47" t="s">
        <v>2518</v>
      </c>
    </row>
    <row r="3" spans="1:6" x14ac:dyDescent="0.25">
      <c r="A3" s="196"/>
      <c r="B3" s="196"/>
      <c r="C3" s="196"/>
      <c r="D3" s="196"/>
      <c r="E3" s="196"/>
      <c r="F3" s="196"/>
    </row>
    <row r="4" spans="1:6" ht="12.75" x14ac:dyDescent="0.25">
      <c r="A4" s="40" t="s">
        <v>2517</v>
      </c>
      <c r="B4" s="264"/>
      <c r="C4" s="264"/>
      <c r="D4" s="264"/>
      <c r="E4" s="264"/>
      <c r="F4" s="264"/>
    </row>
    <row r="5" spans="1:6" ht="45" x14ac:dyDescent="0.25">
      <c r="A5" s="34" t="s">
        <v>2328</v>
      </c>
      <c r="B5" s="33" t="s">
        <v>315</v>
      </c>
      <c r="C5" s="33" t="s">
        <v>1562</v>
      </c>
      <c r="D5" s="33" t="s">
        <v>2490</v>
      </c>
      <c r="E5" s="33" t="s">
        <v>2323</v>
      </c>
      <c r="F5" s="33" t="s">
        <v>2326</v>
      </c>
    </row>
    <row r="6" spans="1:6" ht="12.75" x14ac:dyDescent="0.25">
      <c r="A6" s="315" t="s">
        <v>2516</v>
      </c>
      <c r="B6" s="314"/>
      <c r="C6" s="78">
        <v>35875000</v>
      </c>
      <c r="D6" s="78">
        <v>30422340.140000001</v>
      </c>
      <c r="E6" s="78">
        <v>0</v>
      </c>
      <c r="F6" s="78">
        <v>5452659.8600000003</v>
      </c>
    </row>
    <row r="7" spans="1:6" x14ac:dyDescent="0.25">
      <c r="A7" s="90" t="s">
        <v>1274</v>
      </c>
      <c r="B7" s="89" t="s">
        <v>1403</v>
      </c>
      <c r="C7" s="68">
        <v>0</v>
      </c>
      <c r="D7" s="68">
        <v>0</v>
      </c>
      <c r="E7" s="68">
        <v>0</v>
      </c>
      <c r="F7" s="68">
        <v>0</v>
      </c>
    </row>
    <row r="8" spans="1:6" x14ac:dyDescent="0.25">
      <c r="A8" s="313" t="s">
        <v>1272</v>
      </c>
      <c r="B8" s="312" t="s">
        <v>1402</v>
      </c>
      <c r="C8" s="311">
        <v>0</v>
      </c>
      <c r="D8" s="311">
        <v>0</v>
      </c>
      <c r="E8" s="311">
        <v>0</v>
      </c>
      <c r="F8" s="311">
        <v>0</v>
      </c>
    </row>
    <row r="9" spans="1:6" x14ac:dyDescent="0.25">
      <c r="A9" s="313" t="s">
        <v>1270</v>
      </c>
      <c r="B9" s="312" t="s">
        <v>1401</v>
      </c>
      <c r="C9" s="311">
        <v>35745000</v>
      </c>
      <c r="D9" s="311">
        <v>30365440.140000001</v>
      </c>
      <c r="E9" s="311">
        <v>0</v>
      </c>
      <c r="F9" s="311">
        <v>5379559.8600000003</v>
      </c>
    </row>
    <row r="10" spans="1:6" ht="22.5" x14ac:dyDescent="0.25">
      <c r="A10" s="88" t="s">
        <v>1538</v>
      </c>
      <c r="B10" s="87" t="s">
        <v>1537</v>
      </c>
      <c r="C10" s="86">
        <v>980000</v>
      </c>
      <c r="D10" s="86">
        <v>980000</v>
      </c>
      <c r="E10" s="86">
        <v>0</v>
      </c>
      <c r="F10" s="86">
        <v>0</v>
      </c>
    </row>
    <row r="11" spans="1:6" x14ac:dyDescent="0.25">
      <c r="A11" s="88" t="s">
        <v>1536</v>
      </c>
      <c r="B11" s="87" t="s">
        <v>1535</v>
      </c>
      <c r="C11" s="86">
        <v>22600000</v>
      </c>
      <c r="D11" s="86">
        <v>22554176.850000001</v>
      </c>
      <c r="E11" s="86">
        <v>0</v>
      </c>
      <c r="F11" s="86">
        <v>45823.15</v>
      </c>
    </row>
    <row r="12" spans="1:6" ht="22.5" x14ac:dyDescent="0.25">
      <c r="A12" s="88" t="s">
        <v>2232</v>
      </c>
      <c r="B12" s="87" t="s">
        <v>2231</v>
      </c>
      <c r="C12" s="86">
        <v>12165000</v>
      </c>
      <c r="D12" s="86">
        <v>6831263.29</v>
      </c>
      <c r="E12" s="86">
        <v>0</v>
      </c>
      <c r="F12" s="86">
        <v>5333736.71</v>
      </c>
    </row>
    <row r="13" spans="1:6" x14ac:dyDescent="0.25">
      <c r="A13" s="90" t="s">
        <v>2481</v>
      </c>
      <c r="B13" s="89" t="s">
        <v>2480</v>
      </c>
      <c r="C13" s="68">
        <v>0</v>
      </c>
      <c r="D13" s="68">
        <v>0</v>
      </c>
      <c r="E13" s="68">
        <v>0</v>
      </c>
      <c r="F13" s="68">
        <v>0</v>
      </c>
    </row>
    <row r="14" spans="1:6" x14ac:dyDescent="0.25">
      <c r="A14" s="313" t="s">
        <v>1258</v>
      </c>
      <c r="B14" s="312" t="s">
        <v>2479</v>
      </c>
      <c r="C14" s="311">
        <v>0</v>
      </c>
      <c r="D14" s="311">
        <v>0</v>
      </c>
      <c r="E14" s="311">
        <v>0</v>
      </c>
      <c r="F14" s="311">
        <v>0</v>
      </c>
    </row>
    <row r="15" spans="1:6" x14ac:dyDescent="0.25">
      <c r="A15" s="313" t="s">
        <v>1256</v>
      </c>
      <c r="B15" s="312" t="s">
        <v>1390</v>
      </c>
      <c r="C15" s="311">
        <v>80000</v>
      </c>
      <c r="D15" s="311">
        <v>56900</v>
      </c>
      <c r="E15" s="311">
        <v>0</v>
      </c>
      <c r="F15" s="311">
        <v>23100</v>
      </c>
    </row>
    <row r="16" spans="1:6" x14ac:dyDescent="0.25">
      <c r="A16" s="88" t="s">
        <v>1497</v>
      </c>
      <c r="B16" s="87" t="s">
        <v>1496</v>
      </c>
      <c r="C16" s="86">
        <v>80000</v>
      </c>
      <c r="D16" s="86">
        <v>56900</v>
      </c>
      <c r="E16" s="86">
        <v>0</v>
      </c>
      <c r="F16" s="86">
        <v>23100</v>
      </c>
    </row>
    <row r="17" spans="1:6" x14ac:dyDescent="0.25">
      <c r="A17" s="90" t="s">
        <v>1517</v>
      </c>
      <c r="B17" s="89" t="s">
        <v>1516</v>
      </c>
      <c r="C17" s="68">
        <v>50000</v>
      </c>
      <c r="D17" s="310">
        <v>0</v>
      </c>
      <c r="E17" s="310">
        <v>0</v>
      </c>
      <c r="F17" s="310">
        <v>0</v>
      </c>
    </row>
    <row r="19" spans="1:6" ht="9" customHeight="1" x14ac:dyDescent="0.25">
      <c r="A19" s="203" t="s">
        <v>2477</v>
      </c>
    </row>
    <row r="20" spans="1:6" ht="9" customHeight="1" x14ac:dyDescent="0.25">
      <c r="A20" s="203" t="s">
        <v>2361</v>
      </c>
    </row>
    <row r="21" spans="1:6" ht="9" customHeight="1" x14ac:dyDescent="0.25">
      <c r="A21" s="203" t="s">
        <v>2476</v>
      </c>
    </row>
  </sheetData>
  <mergeCells count="4">
    <mergeCell ref="A1:E1"/>
    <mergeCell ref="A4:F4"/>
    <mergeCell ref="A2:E2"/>
    <mergeCell ref="A6:B6"/>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2333</v>
      </c>
      <c r="B1" s="301"/>
      <c r="C1" s="301"/>
      <c r="D1" s="301"/>
      <c r="E1" s="301"/>
      <c r="F1" s="47" t="s">
        <v>2332</v>
      </c>
    </row>
    <row r="2" spans="1:6" ht="20.100000000000001" customHeight="1" x14ac:dyDescent="0.25">
      <c r="A2" s="49" t="s">
        <v>2515</v>
      </c>
      <c r="B2" s="301"/>
      <c r="C2" s="301"/>
      <c r="D2" s="301"/>
      <c r="E2" s="301"/>
      <c r="F2" s="47" t="s">
        <v>2514</v>
      </c>
    </row>
    <row r="3" spans="1:6" x14ac:dyDescent="0.25">
      <c r="A3" s="196"/>
      <c r="B3" s="196"/>
      <c r="C3" s="196"/>
      <c r="D3" s="196"/>
      <c r="E3" s="196"/>
      <c r="F3" s="196"/>
    </row>
    <row r="4" spans="1:6" ht="12.75" x14ac:dyDescent="0.25">
      <c r="A4" s="40" t="s">
        <v>2513</v>
      </c>
      <c r="B4" s="264"/>
      <c r="C4" s="264"/>
      <c r="D4" s="264"/>
      <c r="E4" s="264"/>
      <c r="F4" s="264"/>
    </row>
    <row r="5" spans="1:6" ht="12.75" x14ac:dyDescent="0.25">
      <c r="A5" s="40" t="s">
        <v>2512</v>
      </c>
      <c r="B5" s="264"/>
      <c r="C5" s="264"/>
      <c r="D5" s="264"/>
      <c r="E5" s="264"/>
      <c r="F5" s="264"/>
    </row>
    <row r="6" spans="1:6" ht="45" x14ac:dyDescent="0.25">
      <c r="A6" s="34" t="s">
        <v>2328</v>
      </c>
      <c r="B6" s="33" t="s">
        <v>315</v>
      </c>
      <c r="C6" s="33" t="s">
        <v>1562</v>
      </c>
      <c r="D6" s="33" t="s">
        <v>2484</v>
      </c>
      <c r="E6" s="33" t="s">
        <v>2511</v>
      </c>
      <c r="F6" s="33" t="s">
        <v>2510</v>
      </c>
    </row>
    <row r="7" spans="1:6" ht="12.75" x14ac:dyDescent="0.25">
      <c r="A7" s="315" t="s">
        <v>46</v>
      </c>
      <c r="B7" s="314"/>
      <c r="C7" s="78">
        <v>44408647.530000001</v>
      </c>
      <c r="D7" s="78">
        <v>32093976.059999999</v>
      </c>
      <c r="E7" s="78">
        <v>1582067.24</v>
      </c>
      <c r="F7" s="78">
        <v>10732604.23</v>
      </c>
    </row>
    <row r="8" spans="1:6" x14ac:dyDescent="0.25">
      <c r="A8" s="90" t="s">
        <v>1272</v>
      </c>
      <c r="B8" s="89" t="s">
        <v>2509</v>
      </c>
      <c r="C8" s="68">
        <v>20513767.530000001</v>
      </c>
      <c r="D8" s="68">
        <v>21829479.359999999</v>
      </c>
      <c r="E8" s="68">
        <v>1582067.24</v>
      </c>
      <c r="F8" s="68">
        <v>-2897779.07</v>
      </c>
    </row>
    <row r="9" spans="1:6" ht="22.5" x14ac:dyDescent="0.25">
      <c r="A9" s="88" t="s">
        <v>1791</v>
      </c>
      <c r="B9" s="87" t="s">
        <v>1790</v>
      </c>
      <c r="C9" s="86">
        <v>6580466</v>
      </c>
      <c r="D9" s="86">
        <v>7134102.2699999996</v>
      </c>
      <c r="E9" s="86">
        <v>0</v>
      </c>
      <c r="F9" s="86">
        <v>-553636.27</v>
      </c>
    </row>
    <row r="10" spans="1:6" ht="22.5" x14ac:dyDescent="0.25">
      <c r="A10" s="88" t="s">
        <v>1701</v>
      </c>
      <c r="B10" s="87" t="s">
        <v>1700</v>
      </c>
      <c r="C10" s="86">
        <v>100563</v>
      </c>
      <c r="D10" s="86">
        <v>3357361.47</v>
      </c>
      <c r="E10" s="86">
        <v>0</v>
      </c>
      <c r="F10" s="86">
        <v>-3256798.47</v>
      </c>
    </row>
    <row r="11" spans="1:6" ht="22.5" x14ac:dyDescent="0.25">
      <c r="A11" s="88" t="s">
        <v>1789</v>
      </c>
      <c r="B11" s="87" t="s">
        <v>1788</v>
      </c>
      <c r="C11" s="86">
        <v>2302614</v>
      </c>
      <c r="D11" s="86">
        <v>2462245.4</v>
      </c>
      <c r="E11" s="86">
        <v>0</v>
      </c>
      <c r="F11" s="86">
        <v>-159631.4</v>
      </c>
    </row>
    <row r="12" spans="1:6" ht="22.5" x14ac:dyDescent="0.25">
      <c r="A12" s="88" t="s">
        <v>2508</v>
      </c>
      <c r="B12" s="87" t="s">
        <v>2507</v>
      </c>
      <c r="C12" s="86">
        <v>35211</v>
      </c>
      <c r="D12" s="86">
        <v>0</v>
      </c>
      <c r="E12" s="86">
        <v>0</v>
      </c>
      <c r="F12" s="86">
        <v>35211</v>
      </c>
    </row>
    <row r="13" spans="1:6" ht="22.5" x14ac:dyDescent="0.25">
      <c r="A13" s="88" t="s">
        <v>1787</v>
      </c>
      <c r="B13" s="87" t="s">
        <v>1786</v>
      </c>
      <c r="C13" s="86">
        <v>1295485.76</v>
      </c>
      <c r="D13" s="86">
        <v>326092.12</v>
      </c>
      <c r="E13" s="86">
        <v>137081.04</v>
      </c>
      <c r="F13" s="86">
        <v>832312.6</v>
      </c>
    </row>
    <row r="14" spans="1:6" ht="22.5" x14ac:dyDescent="0.25">
      <c r="A14" s="88" t="s">
        <v>1648</v>
      </c>
      <c r="B14" s="87" t="s">
        <v>1647</v>
      </c>
      <c r="C14" s="86">
        <v>1209687.8500000001</v>
      </c>
      <c r="D14" s="86">
        <v>802083.77</v>
      </c>
      <c r="E14" s="86">
        <v>341400</v>
      </c>
      <c r="F14" s="86">
        <v>66204.08</v>
      </c>
    </row>
    <row r="15" spans="1:6" ht="22.5" x14ac:dyDescent="0.25">
      <c r="A15" s="88" t="s">
        <v>1785</v>
      </c>
      <c r="B15" s="87" t="s">
        <v>1784</v>
      </c>
      <c r="C15" s="86">
        <v>207500</v>
      </c>
      <c r="D15" s="86">
        <v>219725.65</v>
      </c>
      <c r="E15" s="86">
        <v>7500</v>
      </c>
      <c r="F15" s="86">
        <v>-19725.650000000001</v>
      </c>
    </row>
    <row r="16" spans="1:6" ht="22.5" x14ac:dyDescent="0.25">
      <c r="A16" s="88" t="s">
        <v>1783</v>
      </c>
      <c r="B16" s="87" t="s">
        <v>1782</v>
      </c>
      <c r="C16" s="86">
        <v>2368662.7000000002</v>
      </c>
      <c r="D16" s="86">
        <v>1544085.28</v>
      </c>
      <c r="E16" s="86">
        <v>516248.7</v>
      </c>
      <c r="F16" s="86">
        <v>308328.71999999997</v>
      </c>
    </row>
    <row r="17" spans="1:6" ht="22.5" x14ac:dyDescent="0.25">
      <c r="A17" s="88" t="s">
        <v>1781</v>
      </c>
      <c r="B17" s="87" t="s">
        <v>1780</v>
      </c>
      <c r="C17" s="86">
        <v>2447245.2200000002</v>
      </c>
      <c r="D17" s="86">
        <v>1840685.1</v>
      </c>
      <c r="E17" s="86">
        <v>579837.5</v>
      </c>
      <c r="F17" s="86">
        <v>26722.62</v>
      </c>
    </row>
    <row r="18" spans="1:6" ht="22.5" x14ac:dyDescent="0.25">
      <c r="A18" s="88" t="s">
        <v>1779</v>
      </c>
      <c r="B18" s="87" t="s">
        <v>1778</v>
      </c>
      <c r="C18" s="86">
        <v>114300</v>
      </c>
      <c r="D18" s="86">
        <v>114300</v>
      </c>
      <c r="E18" s="86">
        <v>0</v>
      </c>
      <c r="F18" s="86">
        <v>0</v>
      </c>
    </row>
    <row r="19" spans="1:6" ht="22.5" x14ac:dyDescent="0.25">
      <c r="A19" s="88" t="s">
        <v>1777</v>
      </c>
      <c r="B19" s="87" t="s">
        <v>1776</v>
      </c>
      <c r="C19" s="86">
        <v>0</v>
      </c>
      <c r="D19" s="86">
        <v>86645.6</v>
      </c>
      <c r="E19" s="86">
        <v>0</v>
      </c>
      <c r="F19" s="86">
        <v>-86645.6</v>
      </c>
    </row>
    <row r="20" spans="1:6" ht="22.5" x14ac:dyDescent="0.25">
      <c r="A20" s="88" t="s">
        <v>2036</v>
      </c>
      <c r="B20" s="87" t="s">
        <v>2035</v>
      </c>
      <c r="C20" s="86">
        <v>2750000</v>
      </c>
      <c r="D20" s="86">
        <v>2748086</v>
      </c>
      <c r="E20" s="86">
        <v>0</v>
      </c>
      <c r="F20" s="86">
        <v>1914</v>
      </c>
    </row>
    <row r="21" spans="1:6" ht="22.5" x14ac:dyDescent="0.25">
      <c r="A21" s="88" t="s">
        <v>2246</v>
      </c>
      <c r="B21" s="87" t="s">
        <v>2245</v>
      </c>
      <c r="C21" s="86">
        <v>550000</v>
      </c>
      <c r="D21" s="86">
        <v>550693.91</v>
      </c>
      <c r="E21" s="86">
        <v>0</v>
      </c>
      <c r="F21" s="86">
        <v>-693.91</v>
      </c>
    </row>
    <row r="22" spans="1:6" ht="22.5" x14ac:dyDescent="0.25">
      <c r="A22" s="88" t="s">
        <v>1775</v>
      </c>
      <c r="B22" s="87" t="s">
        <v>1774</v>
      </c>
      <c r="C22" s="86">
        <v>400000</v>
      </c>
      <c r="D22" s="86">
        <v>382279</v>
      </c>
      <c r="E22" s="86">
        <v>0</v>
      </c>
      <c r="F22" s="86">
        <v>17721</v>
      </c>
    </row>
    <row r="23" spans="1:6" ht="22.5" x14ac:dyDescent="0.25">
      <c r="A23" s="88" t="s">
        <v>2244</v>
      </c>
      <c r="B23" s="87" t="s">
        <v>2243</v>
      </c>
      <c r="C23" s="86">
        <v>152032</v>
      </c>
      <c r="D23" s="86">
        <v>261093.79</v>
      </c>
      <c r="E23" s="86">
        <v>0</v>
      </c>
      <c r="F23" s="86">
        <v>-109061.79</v>
      </c>
    </row>
    <row r="24" spans="1:6" x14ac:dyDescent="0.25">
      <c r="A24" s="90" t="s">
        <v>1270</v>
      </c>
      <c r="B24" s="89" t="s">
        <v>2506</v>
      </c>
      <c r="C24" s="68">
        <v>23700000</v>
      </c>
      <c r="D24" s="68">
        <v>10000000</v>
      </c>
      <c r="E24" s="68">
        <v>0</v>
      </c>
      <c r="F24" s="68">
        <v>13700000</v>
      </c>
    </row>
    <row r="25" spans="1:6" x14ac:dyDescent="0.25">
      <c r="A25" s="88" t="s">
        <v>1536</v>
      </c>
      <c r="B25" s="87" t="s">
        <v>1535</v>
      </c>
      <c r="C25" s="86">
        <v>23700000</v>
      </c>
      <c r="D25" s="86">
        <v>10000000</v>
      </c>
      <c r="E25" s="86">
        <v>0</v>
      </c>
      <c r="F25" s="86">
        <v>13700000</v>
      </c>
    </row>
    <row r="26" spans="1:6" x14ac:dyDescent="0.25">
      <c r="A26" s="90" t="s">
        <v>1268</v>
      </c>
      <c r="B26" s="89" t="s">
        <v>2505</v>
      </c>
      <c r="C26" s="68">
        <v>0</v>
      </c>
      <c r="D26" s="68">
        <v>0</v>
      </c>
      <c r="E26" s="68">
        <v>0</v>
      </c>
      <c r="F26" s="68">
        <v>0</v>
      </c>
    </row>
    <row r="27" spans="1:6" x14ac:dyDescent="0.25">
      <c r="A27" s="313" t="s">
        <v>1266</v>
      </c>
      <c r="B27" s="312" t="s">
        <v>2504</v>
      </c>
      <c r="C27" s="311">
        <v>90000</v>
      </c>
      <c r="D27" s="311">
        <v>144924.82999999999</v>
      </c>
      <c r="E27" s="311">
        <v>0</v>
      </c>
      <c r="F27" s="311">
        <v>-54924.83</v>
      </c>
    </row>
    <row r="28" spans="1:6" x14ac:dyDescent="0.25">
      <c r="A28" s="88" t="s">
        <v>1773</v>
      </c>
      <c r="B28" s="87" t="s">
        <v>1455</v>
      </c>
      <c r="C28" s="86">
        <v>0</v>
      </c>
      <c r="D28" s="86">
        <v>79809.83</v>
      </c>
      <c r="E28" s="86">
        <v>0</v>
      </c>
      <c r="F28" s="86">
        <v>-79809.83</v>
      </c>
    </row>
    <row r="29" spans="1:6" x14ac:dyDescent="0.25">
      <c r="A29" s="88" t="s">
        <v>1699</v>
      </c>
      <c r="B29" s="87" t="s">
        <v>1455</v>
      </c>
      <c r="C29" s="86">
        <v>90000</v>
      </c>
      <c r="D29" s="86">
        <v>65115</v>
      </c>
      <c r="E29" s="86">
        <v>0</v>
      </c>
      <c r="F29" s="86">
        <v>24885</v>
      </c>
    </row>
    <row r="30" spans="1:6" x14ac:dyDescent="0.25">
      <c r="A30" s="90" t="s">
        <v>1264</v>
      </c>
      <c r="B30" s="89" t="s">
        <v>2503</v>
      </c>
      <c r="C30" s="68">
        <v>0</v>
      </c>
      <c r="D30" s="68">
        <v>0</v>
      </c>
      <c r="E30" s="68">
        <v>0</v>
      </c>
      <c r="F30" s="68">
        <v>0</v>
      </c>
    </row>
    <row r="31" spans="1:6" x14ac:dyDescent="0.25">
      <c r="A31" s="313" t="s">
        <v>1262</v>
      </c>
      <c r="B31" s="312" t="s">
        <v>2502</v>
      </c>
      <c r="C31" s="311">
        <v>0</v>
      </c>
      <c r="D31" s="311">
        <v>0</v>
      </c>
      <c r="E31" s="311">
        <v>0</v>
      </c>
      <c r="F31" s="311">
        <v>0</v>
      </c>
    </row>
    <row r="32" spans="1:6" x14ac:dyDescent="0.25">
      <c r="A32" s="313" t="s">
        <v>1260</v>
      </c>
      <c r="B32" s="312" t="s">
        <v>2501</v>
      </c>
      <c r="C32" s="311">
        <v>104880</v>
      </c>
      <c r="D32" s="311">
        <v>119571.87</v>
      </c>
      <c r="E32" s="311">
        <v>0</v>
      </c>
      <c r="F32" s="311">
        <v>-14691.87</v>
      </c>
    </row>
    <row r="33" spans="1:6" x14ac:dyDescent="0.25">
      <c r="A33" s="88" t="s">
        <v>2007</v>
      </c>
      <c r="B33" s="87" t="s">
        <v>2006</v>
      </c>
      <c r="C33" s="86">
        <v>0</v>
      </c>
      <c r="D33" s="86">
        <v>1959.62</v>
      </c>
      <c r="E33" s="86">
        <v>0</v>
      </c>
      <c r="F33" s="86">
        <v>-1959.62</v>
      </c>
    </row>
    <row r="34" spans="1:6" ht="22.5" x14ac:dyDescent="0.25">
      <c r="A34" s="206" t="s">
        <v>1650</v>
      </c>
      <c r="B34" s="307" t="s">
        <v>1649</v>
      </c>
      <c r="C34" s="204">
        <v>104880</v>
      </c>
      <c r="D34" s="204">
        <v>117612.25</v>
      </c>
      <c r="E34" s="204">
        <v>0</v>
      </c>
      <c r="F34" s="204">
        <v>-12732.25</v>
      </c>
    </row>
    <row r="36" spans="1:6" ht="9" customHeight="1" x14ac:dyDescent="0.25">
      <c r="A36" s="203" t="s">
        <v>2477</v>
      </c>
    </row>
    <row r="37" spans="1:6" ht="9" customHeight="1" x14ac:dyDescent="0.25">
      <c r="A37" s="203" t="s">
        <v>2500</v>
      </c>
    </row>
    <row r="38" spans="1:6" ht="9" customHeight="1" x14ac:dyDescent="0.25">
      <c r="A38" s="203" t="s">
        <v>2499</v>
      </c>
    </row>
    <row r="39" spans="1:6" ht="9" customHeight="1" x14ac:dyDescent="0.25">
      <c r="A39" s="203" t="s">
        <v>2498</v>
      </c>
    </row>
    <row r="40" spans="1:6" ht="9" customHeight="1" x14ac:dyDescent="0.25">
      <c r="A40" s="203" t="s">
        <v>2497</v>
      </c>
    </row>
  </sheetData>
  <mergeCells count="5">
    <mergeCell ref="A1:E1"/>
    <mergeCell ref="A4:F4"/>
    <mergeCell ref="A2:E2"/>
    <mergeCell ref="A5:F5"/>
    <mergeCell ref="A7:B7"/>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E1"/>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2333</v>
      </c>
      <c r="B1" s="48"/>
      <c r="C1" s="48"/>
      <c r="D1" s="48"/>
      <c r="E1" s="48"/>
      <c r="F1" s="47" t="s">
        <v>2332</v>
      </c>
    </row>
    <row r="2" spans="1:6" ht="20.100000000000001" customHeight="1" x14ac:dyDescent="0.25">
      <c r="A2" s="49" t="s">
        <v>2496</v>
      </c>
      <c r="B2" s="48"/>
      <c r="C2" s="48"/>
      <c r="D2" s="48"/>
      <c r="E2" s="48"/>
      <c r="F2" s="47" t="s">
        <v>2495</v>
      </c>
    </row>
    <row r="3" spans="1:6" x14ac:dyDescent="0.25">
      <c r="A3" s="196"/>
      <c r="B3" s="196"/>
      <c r="C3" s="196"/>
      <c r="D3" s="196"/>
      <c r="E3" s="196"/>
      <c r="F3" s="196"/>
    </row>
    <row r="4" spans="1:6" ht="12.75" x14ac:dyDescent="0.25">
      <c r="A4" s="40" t="s">
        <v>2494</v>
      </c>
      <c r="B4" s="39"/>
      <c r="C4" s="39"/>
      <c r="D4" s="39"/>
      <c r="E4" s="39"/>
      <c r="F4" s="39"/>
    </row>
    <row r="5" spans="1:6" ht="45" x14ac:dyDescent="0.25">
      <c r="A5" s="34" t="s">
        <v>2328</v>
      </c>
      <c r="B5" s="33" t="s">
        <v>315</v>
      </c>
      <c r="C5" s="33" t="s">
        <v>1562</v>
      </c>
      <c r="D5" s="33" t="s">
        <v>2490</v>
      </c>
      <c r="E5" s="33" t="s">
        <v>2323</v>
      </c>
      <c r="F5" s="33" t="s">
        <v>2326</v>
      </c>
    </row>
    <row r="6" spans="1:6" x14ac:dyDescent="0.25">
      <c r="A6" s="90" t="s">
        <v>2493</v>
      </c>
      <c r="B6" s="89" t="s">
        <v>2492</v>
      </c>
      <c r="C6" s="68">
        <v>0</v>
      </c>
      <c r="D6" s="68">
        <v>0</v>
      </c>
      <c r="E6" s="68">
        <v>0</v>
      </c>
      <c r="F6" s="68">
        <v>0</v>
      </c>
    </row>
    <row r="7" spans="1:6" x14ac:dyDescent="0.25">
      <c r="A7" s="238"/>
      <c r="B7" s="238"/>
      <c r="C7" s="238"/>
      <c r="D7" s="238"/>
      <c r="E7" s="238"/>
      <c r="F7" s="238"/>
    </row>
    <row r="8" spans="1:6" ht="9" customHeight="1" x14ac:dyDescent="0.25">
      <c r="A8" s="24" t="s">
        <v>2477</v>
      </c>
    </row>
    <row r="9" spans="1:6" ht="9" customHeight="1" x14ac:dyDescent="0.25">
      <c r="A9" s="24" t="s">
        <v>2488</v>
      </c>
    </row>
    <row r="10" spans="1:6" ht="9" customHeight="1" x14ac:dyDescent="0.25">
      <c r="A10" s="24" t="s">
        <v>2487</v>
      </c>
    </row>
    <row r="11" spans="1:6" x14ac:dyDescent="0.25">
      <c r="A11" s="316" t="s">
        <v>1251</v>
      </c>
    </row>
    <row r="12" spans="1:6" ht="12.75" x14ac:dyDescent="0.25">
      <c r="A12" s="40" t="s">
        <v>2491</v>
      </c>
      <c r="B12" s="39"/>
      <c r="C12" s="39"/>
      <c r="D12" s="39"/>
      <c r="E12" s="39"/>
      <c r="F12" s="39"/>
    </row>
    <row r="13" spans="1:6" ht="45" x14ac:dyDescent="0.25">
      <c r="A13" s="34" t="s">
        <v>2328</v>
      </c>
      <c r="B13" s="33" t="s">
        <v>315</v>
      </c>
      <c r="C13" s="33" t="s">
        <v>1562</v>
      </c>
      <c r="D13" s="33" t="s">
        <v>2490</v>
      </c>
      <c r="E13" s="33" t="s">
        <v>2323</v>
      </c>
      <c r="F13" s="33" t="s">
        <v>2326</v>
      </c>
    </row>
    <row r="14" spans="1:6" x14ac:dyDescent="0.25">
      <c r="A14" s="90" t="s">
        <v>2489</v>
      </c>
      <c r="B14" s="89" t="s">
        <v>2344</v>
      </c>
      <c r="C14" s="68">
        <v>0</v>
      </c>
      <c r="D14" s="68">
        <v>0</v>
      </c>
      <c r="E14" s="68">
        <v>0</v>
      </c>
      <c r="F14" s="68">
        <v>0</v>
      </c>
    </row>
    <row r="16" spans="1:6" ht="9" customHeight="1" x14ac:dyDescent="0.25">
      <c r="A16" s="24" t="s">
        <v>2311</v>
      </c>
    </row>
    <row r="17" spans="1:1" ht="9" customHeight="1" x14ac:dyDescent="0.25">
      <c r="A17" s="24" t="s">
        <v>2488</v>
      </c>
    </row>
    <row r="18" spans="1:1" ht="9" customHeight="1" x14ac:dyDescent="0.25">
      <c r="A18" s="24" t="s">
        <v>2487</v>
      </c>
    </row>
  </sheetData>
  <mergeCells count="4">
    <mergeCell ref="A1:E1"/>
    <mergeCell ref="A4:F4"/>
    <mergeCell ref="A12:F12"/>
    <mergeCell ref="A2:E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A21" sqref="A21:A23"/>
    </sheetView>
  </sheetViews>
  <sheetFormatPr baseColWidth="10" defaultRowHeight="11.25" x14ac:dyDescent="0.25"/>
  <cols>
    <col min="1" max="1" width="5.7109375" style="23" customWidth="1"/>
    <col min="2" max="2" width="35.7109375" style="23" customWidth="1"/>
    <col min="3" max="6" width="12.7109375" style="23" customWidth="1"/>
    <col min="7" max="16384" width="11.42578125" style="23"/>
  </cols>
  <sheetData>
    <row r="1" spans="1:6" ht="20.100000000000001" customHeight="1" x14ac:dyDescent="0.25">
      <c r="A1" s="49" t="s">
        <v>2333</v>
      </c>
      <c r="B1" s="301"/>
      <c r="C1" s="301"/>
      <c r="D1" s="301"/>
      <c r="E1" s="301"/>
      <c r="F1" s="47" t="s">
        <v>2332</v>
      </c>
    </row>
    <row r="2" spans="1:6" ht="20.100000000000001" customHeight="1" x14ac:dyDescent="0.25">
      <c r="A2" s="49" t="s">
        <v>2486</v>
      </c>
      <c r="B2" s="301"/>
      <c r="C2" s="301"/>
      <c r="D2" s="301"/>
      <c r="E2" s="301"/>
      <c r="F2" s="47" t="s">
        <v>2485</v>
      </c>
    </row>
    <row r="3" spans="1:6" x14ac:dyDescent="0.25">
      <c r="A3" s="196"/>
      <c r="B3" s="196"/>
      <c r="C3" s="196"/>
      <c r="D3" s="196"/>
      <c r="E3" s="196"/>
      <c r="F3" s="196"/>
    </row>
    <row r="4" spans="1:6" ht="12.75" x14ac:dyDescent="0.25">
      <c r="A4" s="195"/>
      <c r="B4" s="264"/>
      <c r="C4" s="264"/>
      <c r="D4" s="264"/>
      <c r="E4" s="264"/>
      <c r="F4" s="264"/>
    </row>
    <row r="5" spans="1:6" ht="45" x14ac:dyDescent="0.25">
      <c r="A5" s="34" t="s">
        <v>2328</v>
      </c>
      <c r="B5" s="33" t="s">
        <v>315</v>
      </c>
      <c r="C5" s="33" t="s">
        <v>1562</v>
      </c>
      <c r="D5" s="33" t="s">
        <v>2484</v>
      </c>
      <c r="E5" s="33" t="s">
        <v>2323</v>
      </c>
      <c r="F5" s="33" t="s">
        <v>2326</v>
      </c>
    </row>
    <row r="6" spans="1:6" ht="12.75" x14ac:dyDescent="0.25">
      <c r="A6" s="315" t="s">
        <v>46</v>
      </c>
      <c r="B6" s="314"/>
      <c r="C6" s="78">
        <v>64429783.289999999</v>
      </c>
      <c r="D6" s="78">
        <v>57804844.5</v>
      </c>
      <c r="E6" s="78">
        <v>0</v>
      </c>
      <c r="F6" s="78">
        <v>6624938.79</v>
      </c>
    </row>
    <row r="7" spans="1:6" x14ac:dyDescent="0.25">
      <c r="A7" s="90" t="s">
        <v>1274</v>
      </c>
      <c r="B7" s="89" t="s">
        <v>1403</v>
      </c>
      <c r="C7" s="68">
        <v>51769641.289999999</v>
      </c>
      <c r="D7" s="68">
        <v>52142161.289999999</v>
      </c>
      <c r="E7" s="68">
        <v>0</v>
      </c>
      <c r="F7" s="68">
        <v>-372520</v>
      </c>
    </row>
    <row r="8" spans="1:6" x14ac:dyDescent="0.25">
      <c r="A8" s="88" t="s">
        <v>1499</v>
      </c>
      <c r="B8" s="87" t="s">
        <v>1498</v>
      </c>
      <c r="C8" s="86">
        <v>9500000</v>
      </c>
      <c r="D8" s="86">
        <v>9872520</v>
      </c>
      <c r="E8" s="86">
        <v>0</v>
      </c>
      <c r="F8" s="86">
        <v>-372520</v>
      </c>
    </row>
    <row r="9" spans="1:6" x14ac:dyDescent="0.25">
      <c r="A9" s="88" t="s">
        <v>2248</v>
      </c>
      <c r="B9" s="87" t="s">
        <v>2247</v>
      </c>
      <c r="C9" s="86">
        <v>42269641.289999999</v>
      </c>
      <c r="D9" s="86">
        <v>42269641.289999999</v>
      </c>
      <c r="E9" s="86">
        <v>0</v>
      </c>
      <c r="F9" s="86">
        <v>0</v>
      </c>
    </row>
    <row r="10" spans="1:6" x14ac:dyDescent="0.25">
      <c r="A10" s="90" t="s">
        <v>2483</v>
      </c>
      <c r="B10" s="89" t="s">
        <v>2482</v>
      </c>
      <c r="C10" s="68">
        <v>0</v>
      </c>
      <c r="D10" s="68">
        <v>0</v>
      </c>
      <c r="E10" s="68">
        <v>0</v>
      </c>
      <c r="F10" s="68">
        <v>0</v>
      </c>
    </row>
    <row r="11" spans="1:6" x14ac:dyDescent="0.25">
      <c r="A11" s="313" t="s">
        <v>1270</v>
      </c>
      <c r="B11" s="312" t="s">
        <v>1401</v>
      </c>
      <c r="C11" s="311">
        <v>9815000</v>
      </c>
      <c r="D11" s="311">
        <v>4813630</v>
      </c>
      <c r="E11" s="311">
        <v>0</v>
      </c>
      <c r="F11" s="311">
        <v>5001370</v>
      </c>
    </row>
    <row r="12" spans="1:6" ht="22.5" x14ac:dyDescent="0.25">
      <c r="A12" s="88" t="s">
        <v>2232</v>
      </c>
      <c r="B12" s="87" t="s">
        <v>2231</v>
      </c>
      <c r="C12" s="86">
        <v>9815000</v>
      </c>
      <c r="D12" s="86">
        <v>4813630</v>
      </c>
      <c r="E12" s="86">
        <v>0</v>
      </c>
      <c r="F12" s="86">
        <v>5001370</v>
      </c>
    </row>
    <row r="13" spans="1:6" x14ac:dyDescent="0.25">
      <c r="A13" s="90" t="s">
        <v>2481</v>
      </c>
      <c r="B13" s="89" t="s">
        <v>2480</v>
      </c>
      <c r="C13" s="68">
        <v>0</v>
      </c>
      <c r="D13" s="68">
        <v>0</v>
      </c>
      <c r="E13" s="68">
        <v>0</v>
      </c>
      <c r="F13" s="68">
        <v>0</v>
      </c>
    </row>
    <row r="14" spans="1:6" x14ac:dyDescent="0.25">
      <c r="A14" s="313" t="s">
        <v>1258</v>
      </c>
      <c r="B14" s="312" t="s">
        <v>2479</v>
      </c>
      <c r="C14" s="311">
        <v>0</v>
      </c>
      <c r="D14" s="311">
        <v>0</v>
      </c>
      <c r="E14" s="311">
        <v>0</v>
      </c>
      <c r="F14" s="311">
        <v>0</v>
      </c>
    </row>
    <row r="15" spans="1:6" x14ac:dyDescent="0.25">
      <c r="A15" s="313" t="s">
        <v>1256</v>
      </c>
      <c r="B15" s="312" t="s">
        <v>1390</v>
      </c>
      <c r="C15" s="311">
        <v>845142</v>
      </c>
      <c r="D15" s="311">
        <v>849053.21</v>
      </c>
      <c r="E15" s="311">
        <v>0</v>
      </c>
      <c r="F15" s="311">
        <v>-3911.21</v>
      </c>
    </row>
    <row r="16" spans="1:6" x14ac:dyDescent="0.25">
      <c r="A16" s="88" t="s">
        <v>1497</v>
      </c>
      <c r="B16" s="87" t="s">
        <v>1496</v>
      </c>
      <c r="C16" s="86">
        <v>30000</v>
      </c>
      <c r="D16" s="86">
        <v>37191.21</v>
      </c>
      <c r="E16" s="86">
        <v>0</v>
      </c>
      <c r="F16" s="86">
        <v>-7191.21</v>
      </c>
    </row>
    <row r="17" spans="1:6" x14ac:dyDescent="0.25">
      <c r="A17" s="88" t="s">
        <v>1495</v>
      </c>
      <c r="B17" s="87" t="s">
        <v>1494</v>
      </c>
      <c r="C17" s="86">
        <v>8000</v>
      </c>
      <c r="D17" s="86">
        <v>4720</v>
      </c>
      <c r="E17" s="86">
        <v>0</v>
      </c>
      <c r="F17" s="86">
        <v>3280</v>
      </c>
    </row>
    <row r="18" spans="1:6" x14ac:dyDescent="0.25">
      <c r="A18" s="88" t="s">
        <v>1493</v>
      </c>
      <c r="B18" s="87" t="s">
        <v>1492</v>
      </c>
      <c r="C18" s="86">
        <v>807142</v>
      </c>
      <c r="D18" s="86">
        <v>807142</v>
      </c>
      <c r="E18" s="86">
        <v>0</v>
      </c>
      <c r="F18" s="86">
        <v>0</v>
      </c>
    </row>
    <row r="19" spans="1:6" x14ac:dyDescent="0.25">
      <c r="A19" s="90" t="s">
        <v>1419</v>
      </c>
      <c r="B19" s="89" t="s">
        <v>2478</v>
      </c>
      <c r="C19" s="68">
        <v>2000000</v>
      </c>
      <c r="D19" s="310">
        <v>0</v>
      </c>
      <c r="E19" s="310">
        <v>0</v>
      </c>
      <c r="F19" s="310">
        <v>0</v>
      </c>
    </row>
    <row r="21" spans="1:6" ht="9" customHeight="1" x14ac:dyDescent="0.25">
      <c r="A21" s="203" t="s">
        <v>2477</v>
      </c>
    </row>
    <row r="22" spans="1:6" ht="9" customHeight="1" x14ac:dyDescent="0.25">
      <c r="A22" s="203" t="s">
        <v>2361</v>
      </c>
    </row>
    <row r="23" spans="1:6" ht="9" customHeight="1" x14ac:dyDescent="0.25">
      <c r="A23" s="203" t="s">
        <v>2476</v>
      </c>
    </row>
  </sheetData>
  <mergeCells count="4">
    <mergeCell ref="A1:E1"/>
    <mergeCell ref="A4:F4"/>
    <mergeCell ref="A2:E2"/>
    <mergeCell ref="A6:B6"/>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sqref="A1:F1"/>
    </sheetView>
  </sheetViews>
  <sheetFormatPr baseColWidth="10" defaultRowHeight="11.25" x14ac:dyDescent="0.25"/>
  <cols>
    <col min="1" max="1" width="7.7109375" style="23" customWidth="1"/>
    <col min="2" max="2" width="35.7109375" style="23" customWidth="1"/>
    <col min="3" max="7" width="12.7109375" style="23" customWidth="1"/>
    <col min="8" max="16384" width="11.42578125" style="23"/>
  </cols>
  <sheetData>
    <row r="1" spans="1:7" ht="20.100000000000001" customHeight="1" x14ac:dyDescent="0.25">
      <c r="A1" s="49" t="s">
        <v>2333</v>
      </c>
      <c r="B1" s="301"/>
      <c r="C1" s="301"/>
      <c r="D1" s="301"/>
      <c r="E1" s="301"/>
      <c r="F1" s="301"/>
      <c r="G1" s="47" t="s">
        <v>2332</v>
      </c>
    </row>
    <row r="2" spans="1:7" ht="20.100000000000001" customHeight="1" x14ac:dyDescent="0.25">
      <c r="A2" s="49" t="s">
        <v>2475</v>
      </c>
      <c r="B2" s="301"/>
      <c r="C2" s="301"/>
      <c r="D2" s="301"/>
      <c r="E2" s="301"/>
      <c r="F2" s="301"/>
      <c r="G2" s="47" t="s">
        <v>2474</v>
      </c>
    </row>
    <row r="3" spans="1:7" x14ac:dyDescent="0.25">
      <c r="A3" s="196"/>
      <c r="B3" s="196"/>
      <c r="C3" s="196"/>
      <c r="D3" s="196"/>
      <c r="E3" s="196"/>
      <c r="F3" s="196"/>
      <c r="G3" s="196"/>
    </row>
    <row r="4" spans="1:7" ht="12.75" x14ac:dyDescent="0.25">
      <c r="A4" s="40" t="s">
        <v>2473</v>
      </c>
      <c r="B4" s="264"/>
      <c r="C4" s="264"/>
      <c r="D4" s="264"/>
      <c r="E4" s="264"/>
      <c r="F4" s="264"/>
      <c r="G4" s="196"/>
    </row>
    <row r="5" spans="1:7" ht="12.75" x14ac:dyDescent="0.25">
      <c r="A5" s="210" t="s">
        <v>2425</v>
      </c>
      <c r="B5" s="208" t="s">
        <v>315</v>
      </c>
      <c r="C5" s="208" t="s">
        <v>2472</v>
      </c>
      <c r="D5" s="214"/>
      <c r="E5" s="214"/>
      <c r="F5" s="214"/>
      <c r="G5" s="208" t="s">
        <v>2471</v>
      </c>
    </row>
    <row r="6" spans="1:7" ht="45" x14ac:dyDescent="0.25">
      <c r="A6" s="207"/>
      <c r="B6" s="207"/>
      <c r="C6" s="33" t="s">
        <v>1562</v>
      </c>
      <c r="D6" s="33" t="s">
        <v>2444</v>
      </c>
      <c r="E6" s="33" t="s">
        <v>2323</v>
      </c>
      <c r="F6" s="33" t="s">
        <v>2326</v>
      </c>
      <c r="G6" s="207"/>
    </row>
    <row r="7" spans="1:7" ht="12.75" x14ac:dyDescent="0.25">
      <c r="A7" s="309" t="s">
        <v>2470</v>
      </c>
      <c r="B7" s="308"/>
      <c r="C7" s="68">
        <v>685689.14</v>
      </c>
      <c r="D7" s="68">
        <v>427978.3</v>
      </c>
      <c r="E7" s="68">
        <v>232710.84</v>
      </c>
      <c r="F7" s="68">
        <v>25000</v>
      </c>
      <c r="G7" s="68">
        <v>1549061</v>
      </c>
    </row>
    <row r="8" spans="1:7" x14ac:dyDescent="0.25">
      <c r="A8" s="88" t="s">
        <v>2469</v>
      </c>
      <c r="B8" s="87" t="s">
        <v>2468</v>
      </c>
      <c r="C8" s="86">
        <v>177133.31</v>
      </c>
      <c r="D8" s="86">
        <v>37371.550000000003</v>
      </c>
      <c r="E8" s="86">
        <v>139761.76</v>
      </c>
      <c r="F8" s="86">
        <v>0</v>
      </c>
      <c r="G8" s="86">
        <v>1155249.1200000001</v>
      </c>
    </row>
    <row r="9" spans="1:7" x14ac:dyDescent="0.25">
      <c r="A9" s="88" t="s">
        <v>2467</v>
      </c>
      <c r="B9" s="87" t="s">
        <v>2459</v>
      </c>
      <c r="C9" s="86">
        <v>25000</v>
      </c>
      <c r="D9" s="86">
        <v>0</v>
      </c>
      <c r="E9" s="86">
        <v>0</v>
      </c>
      <c r="F9" s="86">
        <v>25000</v>
      </c>
      <c r="G9" s="86">
        <v>0</v>
      </c>
    </row>
    <row r="10" spans="1:7" x14ac:dyDescent="0.25">
      <c r="A10" s="88" t="s">
        <v>2466</v>
      </c>
      <c r="B10" s="87" t="s">
        <v>2465</v>
      </c>
      <c r="C10" s="86">
        <v>243755.83</v>
      </c>
      <c r="D10" s="86">
        <v>161228.37</v>
      </c>
      <c r="E10" s="86">
        <v>82527.460000000006</v>
      </c>
      <c r="F10" s="86">
        <v>0</v>
      </c>
      <c r="G10" s="86">
        <v>164433.5</v>
      </c>
    </row>
    <row r="11" spans="1:7" x14ac:dyDescent="0.25">
      <c r="A11" s="88" t="s">
        <v>2464</v>
      </c>
      <c r="B11" s="87" t="s">
        <v>2463</v>
      </c>
      <c r="C11" s="86">
        <v>10000</v>
      </c>
      <c r="D11" s="86">
        <v>0</v>
      </c>
      <c r="E11" s="86">
        <v>10000</v>
      </c>
      <c r="F11" s="86">
        <v>0</v>
      </c>
      <c r="G11" s="86">
        <v>0</v>
      </c>
    </row>
    <row r="12" spans="1:7" x14ac:dyDescent="0.25">
      <c r="A12" s="88" t="s">
        <v>2462</v>
      </c>
      <c r="B12" s="87" t="s">
        <v>2457</v>
      </c>
      <c r="C12" s="86">
        <v>229800</v>
      </c>
      <c r="D12" s="86">
        <v>229378.38</v>
      </c>
      <c r="E12" s="86">
        <v>421.62</v>
      </c>
      <c r="F12" s="86">
        <v>0</v>
      </c>
      <c r="G12" s="86">
        <v>229378.38</v>
      </c>
    </row>
    <row r="13" spans="1:7" ht="12.75" x14ac:dyDescent="0.25">
      <c r="A13" s="309" t="s">
        <v>2461</v>
      </c>
      <c r="B13" s="308"/>
      <c r="C13" s="68">
        <v>400000</v>
      </c>
      <c r="D13" s="68">
        <v>675491.7</v>
      </c>
      <c r="E13" s="68">
        <v>0</v>
      </c>
      <c r="F13" s="68">
        <v>-275491.7</v>
      </c>
      <c r="G13" s="68">
        <v>675491.7</v>
      </c>
    </row>
    <row r="14" spans="1:7" x14ac:dyDescent="0.25">
      <c r="A14" s="88" t="s">
        <v>2460</v>
      </c>
      <c r="B14" s="87" t="s">
        <v>2459</v>
      </c>
      <c r="C14" s="86">
        <v>0</v>
      </c>
      <c r="D14" s="86">
        <v>36000</v>
      </c>
      <c r="E14" s="86">
        <v>0</v>
      </c>
      <c r="F14" s="86">
        <v>-36000</v>
      </c>
      <c r="G14" s="86">
        <v>36000</v>
      </c>
    </row>
    <row r="15" spans="1:7" x14ac:dyDescent="0.25">
      <c r="A15" s="206" t="s">
        <v>2458</v>
      </c>
      <c r="B15" s="307" t="s">
        <v>2457</v>
      </c>
      <c r="C15" s="204">
        <v>400000</v>
      </c>
      <c r="D15" s="204">
        <v>639491.69999999995</v>
      </c>
      <c r="E15" s="204">
        <v>0</v>
      </c>
      <c r="F15" s="204">
        <v>-239491.7</v>
      </c>
      <c r="G15" s="204">
        <v>639491.69999999995</v>
      </c>
    </row>
    <row r="17" spans="1:7" ht="9" customHeight="1" x14ac:dyDescent="0.25">
      <c r="A17" s="203" t="s">
        <v>2456</v>
      </c>
    </row>
    <row r="18" spans="1:7" ht="9" customHeight="1" x14ac:dyDescent="0.25">
      <c r="A18" s="203" t="s">
        <v>2455</v>
      </c>
    </row>
    <row r="19" spans="1:7" ht="18" customHeight="1" x14ac:dyDescent="0.25">
      <c r="A19" s="306" t="s">
        <v>2454</v>
      </c>
      <c r="B19" s="305"/>
      <c r="C19" s="305"/>
      <c r="D19" s="305"/>
      <c r="E19" s="305"/>
      <c r="F19" s="305"/>
      <c r="G19" s="305"/>
    </row>
    <row r="20" spans="1:7" ht="9" customHeight="1" x14ac:dyDescent="0.25">
      <c r="A20" s="203" t="s">
        <v>2453</v>
      </c>
    </row>
    <row r="21" spans="1:7" ht="18" customHeight="1" x14ac:dyDescent="0.25">
      <c r="A21" s="306" t="s">
        <v>2452</v>
      </c>
      <c r="B21" s="305"/>
      <c r="C21" s="305"/>
      <c r="D21" s="305"/>
      <c r="E21" s="305"/>
      <c r="F21" s="305"/>
      <c r="G21" s="305"/>
    </row>
    <row r="22" spans="1:7" ht="9" customHeight="1" x14ac:dyDescent="0.25">
      <c r="A22" s="203" t="s">
        <v>2451</v>
      </c>
    </row>
  </sheetData>
  <mergeCells count="11">
    <mergeCell ref="C5:F5"/>
    <mergeCell ref="A7:B7"/>
    <mergeCell ref="A13:B13"/>
    <mergeCell ref="A19:G19"/>
    <mergeCell ref="A21:G21"/>
    <mergeCell ref="A1:F1"/>
    <mergeCell ref="A4:F4"/>
    <mergeCell ref="B5:B6"/>
    <mergeCell ref="G5:G6"/>
    <mergeCell ref="A2:F2"/>
    <mergeCell ref="A5:A6"/>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election activeCell="A72" sqref="A72:A74"/>
    </sheetView>
  </sheetViews>
  <sheetFormatPr baseColWidth="10" defaultRowHeight="11.25" x14ac:dyDescent="0.25"/>
  <cols>
    <col min="1" max="1" width="5.7109375" style="23" customWidth="1"/>
    <col min="2" max="2" width="40.7109375" style="23" customWidth="1"/>
    <col min="3" max="5" width="15.7109375" style="23" customWidth="1"/>
    <col min="6" max="16384" width="11.42578125" style="23"/>
  </cols>
  <sheetData>
    <row r="1" spans="1:5" ht="20.100000000000001" customHeight="1" x14ac:dyDescent="0.25">
      <c r="A1" s="285" t="s">
        <v>2333</v>
      </c>
      <c r="B1" s="304"/>
      <c r="C1" s="304"/>
      <c r="D1" s="304"/>
      <c r="E1" s="303" t="s">
        <v>2332</v>
      </c>
    </row>
    <row r="2" spans="1:5" ht="20.100000000000001" customHeight="1" x14ac:dyDescent="0.25">
      <c r="A2" s="285" t="s">
        <v>2450</v>
      </c>
      <c r="B2" s="304"/>
      <c r="C2" s="304"/>
      <c r="D2" s="304"/>
      <c r="E2" s="303"/>
    </row>
    <row r="3" spans="1:5" ht="20.100000000000001" customHeight="1" x14ac:dyDescent="0.25">
      <c r="A3" s="43" t="s">
        <v>2449</v>
      </c>
      <c r="B3" s="302"/>
      <c r="C3" s="302"/>
      <c r="D3" s="302"/>
      <c r="E3" s="41" t="s">
        <v>2448</v>
      </c>
    </row>
    <row r="4" spans="1:5" x14ac:dyDescent="0.25">
      <c r="A4" s="196"/>
      <c r="B4" s="196"/>
      <c r="C4" s="196"/>
      <c r="D4" s="196"/>
      <c r="E4" s="196"/>
    </row>
    <row r="5" spans="1:5" ht="33.75" x14ac:dyDescent="0.25">
      <c r="A5" s="34" t="s">
        <v>2328</v>
      </c>
      <c r="B5" s="33" t="s">
        <v>315</v>
      </c>
      <c r="C5" s="33" t="s">
        <v>1562</v>
      </c>
      <c r="D5" s="33" t="s">
        <v>2444</v>
      </c>
      <c r="E5" s="33" t="s">
        <v>2326</v>
      </c>
    </row>
    <row r="6" spans="1:5" x14ac:dyDescent="0.25">
      <c r="A6" s="300" t="s">
        <v>1250</v>
      </c>
      <c r="B6" s="299" t="s">
        <v>2443</v>
      </c>
      <c r="C6" s="71">
        <v>8727000</v>
      </c>
      <c r="D6" s="71">
        <v>9416936.4900000002</v>
      </c>
      <c r="E6" s="71">
        <v>-689936.49</v>
      </c>
    </row>
    <row r="7" spans="1:5" ht="22.5" x14ac:dyDescent="0.25">
      <c r="A7" s="225" t="s">
        <v>1533</v>
      </c>
      <c r="B7" s="140" t="s">
        <v>1532</v>
      </c>
      <c r="C7" s="139">
        <v>71500</v>
      </c>
      <c r="D7" s="139">
        <v>63960</v>
      </c>
      <c r="E7" s="139">
        <v>7540</v>
      </c>
    </row>
    <row r="8" spans="1:5" ht="22.5" x14ac:dyDescent="0.25">
      <c r="A8" s="225" t="s">
        <v>1531</v>
      </c>
      <c r="B8" s="140" t="s">
        <v>1530</v>
      </c>
      <c r="C8" s="139">
        <v>126000</v>
      </c>
      <c r="D8" s="139">
        <v>125414</v>
      </c>
      <c r="E8" s="139">
        <v>586</v>
      </c>
    </row>
    <row r="9" spans="1:5" ht="22.5" x14ac:dyDescent="0.25">
      <c r="A9" s="225" t="s">
        <v>1529</v>
      </c>
      <c r="B9" s="140" t="s">
        <v>1528</v>
      </c>
      <c r="C9" s="139">
        <v>100000</v>
      </c>
      <c r="D9" s="139">
        <v>98156</v>
      </c>
      <c r="E9" s="139">
        <v>1844</v>
      </c>
    </row>
    <row r="10" spans="1:5" ht="33.75" x14ac:dyDescent="0.25">
      <c r="A10" s="225" t="s">
        <v>1527</v>
      </c>
      <c r="B10" s="140" t="s">
        <v>1526</v>
      </c>
      <c r="C10" s="139">
        <v>94000</v>
      </c>
      <c r="D10" s="139">
        <v>93338</v>
      </c>
      <c r="E10" s="139">
        <v>662</v>
      </c>
    </row>
    <row r="11" spans="1:5" ht="22.5" x14ac:dyDescent="0.25">
      <c r="A11" s="225" t="s">
        <v>1525</v>
      </c>
      <c r="B11" s="140" t="s">
        <v>1524</v>
      </c>
      <c r="C11" s="139">
        <v>143000</v>
      </c>
      <c r="D11" s="139">
        <v>113176</v>
      </c>
      <c r="E11" s="139">
        <v>29824</v>
      </c>
    </row>
    <row r="12" spans="1:5" ht="22.5" x14ac:dyDescent="0.25">
      <c r="A12" s="225" t="s">
        <v>1523</v>
      </c>
      <c r="B12" s="140" t="s">
        <v>1522</v>
      </c>
      <c r="C12" s="139">
        <v>35000</v>
      </c>
      <c r="D12" s="139">
        <v>33254</v>
      </c>
      <c r="E12" s="139">
        <v>1746</v>
      </c>
    </row>
    <row r="13" spans="1:5" ht="22.5" x14ac:dyDescent="0.25">
      <c r="A13" s="225" t="s">
        <v>1521</v>
      </c>
      <c r="B13" s="140" t="s">
        <v>1520</v>
      </c>
      <c r="C13" s="139">
        <v>7500</v>
      </c>
      <c r="D13" s="139">
        <v>7339</v>
      </c>
      <c r="E13" s="139">
        <v>161</v>
      </c>
    </row>
    <row r="14" spans="1:5" ht="22.5" x14ac:dyDescent="0.25">
      <c r="A14" s="225" t="s">
        <v>1519</v>
      </c>
      <c r="B14" s="140" t="s">
        <v>1518</v>
      </c>
      <c r="C14" s="139">
        <v>2750000</v>
      </c>
      <c r="D14" s="139">
        <v>2748086</v>
      </c>
      <c r="E14" s="139">
        <v>1914</v>
      </c>
    </row>
    <row r="15" spans="1:5" x14ac:dyDescent="0.25">
      <c r="A15" s="225" t="s">
        <v>2242</v>
      </c>
      <c r="B15" s="140" t="s">
        <v>2241</v>
      </c>
      <c r="C15" s="139">
        <v>0</v>
      </c>
      <c r="D15" s="139">
        <v>795306.49</v>
      </c>
      <c r="E15" s="139">
        <v>-795306.49</v>
      </c>
    </row>
    <row r="16" spans="1:5" x14ac:dyDescent="0.25">
      <c r="A16" s="225" t="s">
        <v>2252</v>
      </c>
      <c r="B16" s="140" t="s">
        <v>2129</v>
      </c>
      <c r="C16" s="139">
        <v>5400000</v>
      </c>
      <c r="D16" s="139">
        <v>5338907</v>
      </c>
      <c r="E16" s="139">
        <v>61093</v>
      </c>
    </row>
    <row r="17" spans="1:5" x14ac:dyDescent="0.25">
      <c r="A17" s="300" t="s">
        <v>1250</v>
      </c>
      <c r="B17" s="299" t="s">
        <v>2442</v>
      </c>
      <c r="C17" s="71">
        <v>41046730</v>
      </c>
      <c r="D17" s="71">
        <v>43191005.68</v>
      </c>
      <c r="E17" s="71">
        <v>-2144275.6800000002</v>
      </c>
    </row>
    <row r="18" spans="1:5" x14ac:dyDescent="0.25">
      <c r="A18" s="225" t="s">
        <v>2242</v>
      </c>
      <c r="B18" s="140" t="s">
        <v>2241</v>
      </c>
      <c r="C18" s="139">
        <v>0</v>
      </c>
      <c r="D18" s="139">
        <v>829697.99</v>
      </c>
      <c r="E18" s="139">
        <v>-829697.99</v>
      </c>
    </row>
    <row r="19" spans="1:5" x14ac:dyDescent="0.25">
      <c r="A19" s="225" t="s">
        <v>2240</v>
      </c>
      <c r="B19" s="140" t="s">
        <v>2239</v>
      </c>
      <c r="C19" s="139">
        <v>0</v>
      </c>
      <c r="D19" s="139">
        <v>179221.46</v>
      </c>
      <c r="E19" s="139">
        <v>-179221.46</v>
      </c>
    </row>
    <row r="20" spans="1:5" x14ac:dyDescent="0.25">
      <c r="A20" s="225" t="s">
        <v>2238</v>
      </c>
      <c r="B20" s="140" t="s">
        <v>2237</v>
      </c>
      <c r="C20" s="139">
        <v>0</v>
      </c>
      <c r="D20" s="139">
        <v>285220.71999999997</v>
      </c>
      <c r="E20" s="139">
        <v>-285220.71999999997</v>
      </c>
    </row>
    <row r="21" spans="1:5" x14ac:dyDescent="0.25">
      <c r="A21" s="225" t="s">
        <v>2236</v>
      </c>
      <c r="B21" s="140" t="s">
        <v>1437</v>
      </c>
      <c r="C21" s="139">
        <v>0</v>
      </c>
      <c r="D21" s="139">
        <v>266404.77</v>
      </c>
      <c r="E21" s="139">
        <v>-266404.77</v>
      </c>
    </row>
    <row r="22" spans="1:5" x14ac:dyDescent="0.25">
      <c r="A22" s="225" t="s">
        <v>2235</v>
      </c>
      <c r="B22" s="140" t="s">
        <v>2006</v>
      </c>
      <c r="C22" s="139">
        <v>0</v>
      </c>
      <c r="D22" s="139">
        <v>317083.65999999997</v>
      </c>
      <c r="E22" s="139">
        <v>-317083.65999999997</v>
      </c>
    </row>
    <row r="23" spans="1:5" x14ac:dyDescent="0.25">
      <c r="A23" s="225" t="s">
        <v>2234</v>
      </c>
      <c r="B23" s="140" t="s">
        <v>2233</v>
      </c>
      <c r="C23" s="139">
        <v>0</v>
      </c>
      <c r="D23" s="139">
        <v>1410848.97</v>
      </c>
      <c r="E23" s="139">
        <v>-1410848.97</v>
      </c>
    </row>
    <row r="24" spans="1:5" x14ac:dyDescent="0.25">
      <c r="A24" s="225" t="s">
        <v>1703</v>
      </c>
      <c r="B24" s="140" t="s">
        <v>1702</v>
      </c>
      <c r="C24" s="139">
        <v>0</v>
      </c>
      <c r="D24" s="139">
        <v>127202.3</v>
      </c>
      <c r="E24" s="139">
        <v>-127202.3</v>
      </c>
    </row>
    <row r="25" spans="1:5" x14ac:dyDescent="0.25">
      <c r="A25" s="225" t="s">
        <v>1490</v>
      </c>
      <c r="B25" s="140" t="s">
        <v>1489</v>
      </c>
      <c r="C25" s="139">
        <v>0</v>
      </c>
      <c r="D25" s="139">
        <v>6000</v>
      </c>
      <c r="E25" s="139">
        <v>-6000</v>
      </c>
    </row>
    <row r="26" spans="1:5" x14ac:dyDescent="0.25">
      <c r="A26" s="225" t="s">
        <v>1488</v>
      </c>
      <c r="B26" s="140" t="s">
        <v>1487</v>
      </c>
      <c r="C26" s="139">
        <v>374000</v>
      </c>
      <c r="D26" s="139">
        <v>373263</v>
      </c>
      <c r="E26" s="139">
        <v>737</v>
      </c>
    </row>
    <row r="27" spans="1:5" x14ac:dyDescent="0.25">
      <c r="A27" s="225" t="s">
        <v>1486</v>
      </c>
      <c r="B27" s="140" t="s">
        <v>1485</v>
      </c>
      <c r="C27" s="139">
        <v>15000</v>
      </c>
      <c r="D27" s="139">
        <v>14865</v>
      </c>
      <c r="E27" s="139">
        <v>135</v>
      </c>
    </row>
    <row r="28" spans="1:5" x14ac:dyDescent="0.25">
      <c r="A28" s="225" t="s">
        <v>1484</v>
      </c>
      <c r="B28" s="140" t="s">
        <v>1455</v>
      </c>
      <c r="C28" s="139">
        <v>700000</v>
      </c>
      <c r="D28" s="139">
        <v>695359.85</v>
      </c>
      <c r="E28" s="139">
        <v>4640.1499999999996</v>
      </c>
    </row>
    <row r="29" spans="1:5" ht="22.5" x14ac:dyDescent="0.25">
      <c r="A29" s="225" t="s">
        <v>1483</v>
      </c>
      <c r="B29" s="140" t="s">
        <v>1482</v>
      </c>
      <c r="C29" s="139">
        <v>400000</v>
      </c>
      <c r="D29" s="139">
        <v>387874</v>
      </c>
      <c r="E29" s="139">
        <v>12126</v>
      </c>
    </row>
    <row r="30" spans="1:5" x14ac:dyDescent="0.25">
      <c r="A30" s="225" t="s">
        <v>1481</v>
      </c>
      <c r="B30" s="140" t="s">
        <v>1455</v>
      </c>
      <c r="C30" s="139">
        <v>320000</v>
      </c>
      <c r="D30" s="139">
        <v>315816</v>
      </c>
      <c r="E30" s="139">
        <v>4184</v>
      </c>
    </row>
    <row r="31" spans="1:5" x14ac:dyDescent="0.25">
      <c r="A31" s="225" t="s">
        <v>1480</v>
      </c>
      <c r="B31" s="140" t="s">
        <v>1455</v>
      </c>
      <c r="C31" s="139">
        <v>20000</v>
      </c>
      <c r="D31" s="139">
        <v>19715</v>
      </c>
      <c r="E31" s="139">
        <v>285</v>
      </c>
    </row>
    <row r="32" spans="1:5" ht="22.5" x14ac:dyDescent="0.25">
      <c r="A32" s="225" t="s">
        <v>1479</v>
      </c>
      <c r="B32" s="140" t="s">
        <v>1461</v>
      </c>
      <c r="C32" s="139">
        <v>280000</v>
      </c>
      <c r="D32" s="139">
        <v>276820</v>
      </c>
      <c r="E32" s="139">
        <v>3180</v>
      </c>
    </row>
    <row r="33" spans="1:5" x14ac:dyDescent="0.25">
      <c r="A33" s="225" t="s">
        <v>1478</v>
      </c>
      <c r="B33" s="140" t="s">
        <v>1458</v>
      </c>
      <c r="C33" s="139">
        <v>435000</v>
      </c>
      <c r="D33" s="139">
        <v>433152.89</v>
      </c>
      <c r="E33" s="139">
        <v>1847.11</v>
      </c>
    </row>
    <row r="34" spans="1:5" x14ac:dyDescent="0.25">
      <c r="A34" s="225" t="s">
        <v>1477</v>
      </c>
      <c r="B34" s="140" t="s">
        <v>1455</v>
      </c>
      <c r="C34" s="139">
        <v>12685000</v>
      </c>
      <c r="D34" s="139">
        <v>12598988.470000001</v>
      </c>
      <c r="E34" s="139">
        <v>86011.53</v>
      </c>
    </row>
    <row r="35" spans="1:5" x14ac:dyDescent="0.25">
      <c r="A35" s="225" t="s">
        <v>1476</v>
      </c>
      <c r="B35" s="140" t="s">
        <v>1458</v>
      </c>
      <c r="C35" s="139">
        <v>94000</v>
      </c>
      <c r="D35" s="139">
        <v>89091.71</v>
      </c>
      <c r="E35" s="139">
        <v>4908.29</v>
      </c>
    </row>
    <row r="36" spans="1:5" x14ac:dyDescent="0.25">
      <c r="A36" s="225" t="s">
        <v>1475</v>
      </c>
      <c r="B36" s="140" t="s">
        <v>1455</v>
      </c>
      <c r="C36" s="139">
        <v>2720000</v>
      </c>
      <c r="D36" s="139">
        <v>2691572.24</v>
      </c>
      <c r="E36" s="139">
        <v>28427.759999999998</v>
      </c>
    </row>
    <row r="37" spans="1:5" x14ac:dyDescent="0.25">
      <c r="A37" s="225" t="s">
        <v>1474</v>
      </c>
      <c r="B37" s="140" t="s">
        <v>1473</v>
      </c>
      <c r="C37" s="139">
        <v>2000</v>
      </c>
      <c r="D37" s="139">
        <v>2000</v>
      </c>
      <c r="E37" s="139">
        <v>0</v>
      </c>
    </row>
    <row r="38" spans="1:5" x14ac:dyDescent="0.25">
      <c r="A38" s="225" t="s">
        <v>1472</v>
      </c>
      <c r="B38" s="140" t="s">
        <v>1455</v>
      </c>
      <c r="C38" s="139">
        <v>140000</v>
      </c>
      <c r="D38" s="139">
        <v>137655</v>
      </c>
      <c r="E38" s="139">
        <v>2345</v>
      </c>
    </row>
    <row r="39" spans="1:5" ht="22.5" x14ac:dyDescent="0.25">
      <c r="A39" s="225" t="s">
        <v>1471</v>
      </c>
      <c r="B39" s="140" t="s">
        <v>1461</v>
      </c>
      <c r="C39" s="139">
        <v>600000</v>
      </c>
      <c r="D39" s="139">
        <v>593117</v>
      </c>
      <c r="E39" s="139">
        <v>6883</v>
      </c>
    </row>
    <row r="40" spans="1:5" x14ac:dyDescent="0.25">
      <c r="A40" s="225" t="s">
        <v>1470</v>
      </c>
      <c r="B40" s="140" t="s">
        <v>1458</v>
      </c>
      <c r="C40" s="139">
        <v>144000</v>
      </c>
      <c r="D40" s="139">
        <v>143404.20000000001</v>
      </c>
      <c r="E40" s="139">
        <v>595.79999999999995</v>
      </c>
    </row>
    <row r="41" spans="1:5" x14ac:dyDescent="0.25">
      <c r="A41" s="225" t="s">
        <v>1469</v>
      </c>
      <c r="B41" s="140" t="s">
        <v>1455</v>
      </c>
      <c r="C41" s="139">
        <v>2310000</v>
      </c>
      <c r="D41" s="139">
        <v>2281637.3199999998</v>
      </c>
      <c r="E41" s="139">
        <v>28362.68</v>
      </c>
    </row>
    <row r="42" spans="1:5" ht="22.5" x14ac:dyDescent="0.25">
      <c r="A42" s="225" t="s">
        <v>1468</v>
      </c>
      <c r="B42" s="140" t="s">
        <v>1461</v>
      </c>
      <c r="C42" s="139">
        <v>150</v>
      </c>
      <c r="D42" s="139">
        <v>118</v>
      </c>
      <c r="E42" s="139">
        <v>32</v>
      </c>
    </row>
    <row r="43" spans="1:5" x14ac:dyDescent="0.25">
      <c r="A43" s="225" t="s">
        <v>1467</v>
      </c>
      <c r="B43" s="140" t="s">
        <v>1458</v>
      </c>
      <c r="C43" s="139">
        <v>12000</v>
      </c>
      <c r="D43" s="139">
        <v>11821</v>
      </c>
      <c r="E43" s="139">
        <v>179</v>
      </c>
    </row>
    <row r="44" spans="1:5" x14ac:dyDescent="0.25">
      <c r="A44" s="225" t="s">
        <v>1466</v>
      </c>
      <c r="B44" s="140" t="s">
        <v>1455</v>
      </c>
      <c r="C44" s="139">
        <v>2130000</v>
      </c>
      <c r="D44" s="139">
        <v>2080065.15</v>
      </c>
      <c r="E44" s="139">
        <v>49934.85</v>
      </c>
    </row>
    <row r="45" spans="1:5" ht="22.5" x14ac:dyDescent="0.25">
      <c r="A45" s="225" t="s">
        <v>1465</v>
      </c>
      <c r="B45" s="140" t="s">
        <v>1461</v>
      </c>
      <c r="C45" s="139">
        <v>56000</v>
      </c>
      <c r="D45" s="139">
        <v>51893</v>
      </c>
      <c r="E45" s="139">
        <v>4107</v>
      </c>
    </row>
    <row r="46" spans="1:5" x14ac:dyDescent="0.25">
      <c r="A46" s="225" t="s">
        <v>1464</v>
      </c>
      <c r="B46" s="140" t="s">
        <v>1458</v>
      </c>
      <c r="C46" s="139">
        <v>955000</v>
      </c>
      <c r="D46" s="139">
        <v>822351.87</v>
      </c>
      <c r="E46" s="139">
        <v>132648.13</v>
      </c>
    </row>
    <row r="47" spans="1:5" x14ac:dyDescent="0.25">
      <c r="A47" s="225" t="s">
        <v>1463</v>
      </c>
      <c r="B47" s="140" t="s">
        <v>1455</v>
      </c>
      <c r="C47" s="139">
        <v>570000</v>
      </c>
      <c r="D47" s="139">
        <v>561168</v>
      </c>
      <c r="E47" s="139">
        <v>8832</v>
      </c>
    </row>
    <row r="48" spans="1:5" ht="22.5" x14ac:dyDescent="0.25">
      <c r="A48" s="225" t="s">
        <v>1462</v>
      </c>
      <c r="B48" s="140" t="s">
        <v>1461</v>
      </c>
      <c r="C48" s="139">
        <v>603900</v>
      </c>
      <c r="D48" s="139">
        <v>575412</v>
      </c>
      <c r="E48" s="139">
        <v>28488</v>
      </c>
    </row>
    <row r="49" spans="1:5" x14ac:dyDescent="0.25">
      <c r="A49" s="225" t="s">
        <v>1460</v>
      </c>
      <c r="B49" s="140" t="s">
        <v>1455</v>
      </c>
      <c r="C49" s="139">
        <v>166600</v>
      </c>
      <c r="D49" s="139">
        <v>166545.06</v>
      </c>
      <c r="E49" s="139">
        <v>54.94</v>
      </c>
    </row>
    <row r="50" spans="1:5" x14ac:dyDescent="0.25">
      <c r="A50" s="225" t="s">
        <v>1459</v>
      </c>
      <c r="B50" s="140" t="s">
        <v>1458</v>
      </c>
      <c r="C50" s="139">
        <v>500</v>
      </c>
      <c r="D50" s="139">
        <v>485</v>
      </c>
      <c r="E50" s="139">
        <v>15</v>
      </c>
    </row>
    <row r="51" spans="1:5" x14ac:dyDescent="0.25">
      <c r="A51" s="225" t="s">
        <v>1457</v>
      </c>
      <c r="B51" s="140" t="s">
        <v>1455</v>
      </c>
      <c r="C51" s="139">
        <v>100000</v>
      </c>
      <c r="D51" s="139">
        <v>97800.73</v>
      </c>
      <c r="E51" s="139">
        <v>2199.27</v>
      </c>
    </row>
    <row r="52" spans="1:5" x14ac:dyDescent="0.25">
      <c r="A52" s="225" t="s">
        <v>1456</v>
      </c>
      <c r="B52" s="140" t="s">
        <v>1455</v>
      </c>
      <c r="C52" s="139">
        <v>300</v>
      </c>
      <c r="D52" s="139">
        <v>248</v>
      </c>
      <c r="E52" s="139">
        <v>52</v>
      </c>
    </row>
    <row r="53" spans="1:5" ht="22.5" x14ac:dyDescent="0.25">
      <c r="A53" s="225" t="s">
        <v>1454</v>
      </c>
      <c r="B53" s="140" t="s">
        <v>1453</v>
      </c>
      <c r="C53" s="139">
        <v>987000</v>
      </c>
      <c r="D53" s="139">
        <v>986993</v>
      </c>
      <c r="E53" s="139">
        <v>7</v>
      </c>
    </row>
    <row r="54" spans="1:5" ht="22.5" x14ac:dyDescent="0.25">
      <c r="A54" s="225" t="s">
        <v>1452</v>
      </c>
      <c r="B54" s="140" t="s">
        <v>1451</v>
      </c>
      <c r="C54" s="139">
        <v>1090000</v>
      </c>
      <c r="D54" s="139">
        <v>1073366.3</v>
      </c>
      <c r="E54" s="139">
        <v>16633.7</v>
      </c>
    </row>
    <row r="55" spans="1:5" x14ac:dyDescent="0.25">
      <c r="A55" s="225" t="s">
        <v>1450</v>
      </c>
      <c r="B55" s="140" t="s">
        <v>1449</v>
      </c>
      <c r="C55" s="139">
        <v>6794000</v>
      </c>
      <c r="D55" s="139">
        <v>6427583.3099999996</v>
      </c>
      <c r="E55" s="139">
        <v>366416.69</v>
      </c>
    </row>
    <row r="56" spans="1:5" ht="22.5" x14ac:dyDescent="0.25">
      <c r="A56" s="225" t="s">
        <v>1448</v>
      </c>
      <c r="B56" s="140" t="s">
        <v>1447</v>
      </c>
      <c r="C56" s="139">
        <v>585000</v>
      </c>
      <c r="D56" s="139">
        <v>584410</v>
      </c>
      <c r="E56" s="139">
        <v>590</v>
      </c>
    </row>
    <row r="57" spans="1:5" ht="22.5" x14ac:dyDescent="0.25">
      <c r="A57" s="225" t="s">
        <v>1446</v>
      </c>
      <c r="B57" s="140" t="s">
        <v>1445</v>
      </c>
      <c r="C57" s="139">
        <v>365000</v>
      </c>
      <c r="D57" s="139">
        <v>327661.26</v>
      </c>
      <c r="E57" s="139">
        <v>37338.74</v>
      </c>
    </row>
    <row r="58" spans="1:5" ht="22.5" x14ac:dyDescent="0.25">
      <c r="A58" s="225" t="s">
        <v>1444</v>
      </c>
      <c r="B58" s="140" t="s">
        <v>1443</v>
      </c>
      <c r="C58" s="139">
        <v>61900</v>
      </c>
      <c r="D58" s="139">
        <v>61352</v>
      </c>
      <c r="E58" s="139">
        <v>548</v>
      </c>
    </row>
    <row r="59" spans="1:5" ht="22.5" x14ac:dyDescent="0.25">
      <c r="A59" s="225" t="s">
        <v>1442</v>
      </c>
      <c r="B59" s="140" t="s">
        <v>1441</v>
      </c>
      <c r="C59" s="139">
        <v>81000</v>
      </c>
      <c r="D59" s="139">
        <v>74921.66</v>
      </c>
      <c r="E59" s="139">
        <v>6078.34</v>
      </c>
    </row>
    <row r="60" spans="1:5" ht="22.5" x14ac:dyDescent="0.25">
      <c r="A60" s="225" t="s">
        <v>1440</v>
      </c>
      <c r="B60" s="140" t="s">
        <v>1439</v>
      </c>
      <c r="C60" s="139">
        <v>1153000</v>
      </c>
      <c r="D60" s="139">
        <v>1074883.6299999999</v>
      </c>
      <c r="E60" s="139">
        <v>78116.37</v>
      </c>
    </row>
    <row r="61" spans="1:5" x14ac:dyDescent="0.25">
      <c r="A61" s="225" t="s">
        <v>1438</v>
      </c>
      <c r="B61" s="140" t="s">
        <v>1437</v>
      </c>
      <c r="C61" s="139">
        <v>70000</v>
      </c>
      <c r="D61" s="139">
        <v>61112</v>
      </c>
      <c r="E61" s="139">
        <v>8888</v>
      </c>
    </row>
    <row r="62" spans="1:5" x14ac:dyDescent="0.25">
      <c r="A62" s="225" t="s">
        <v>1436</v>
      </c>
      <c r="B62" s="140" t="s">
        <v>1435</v>
      </c>
      <c r="C62" s="139">
        <v>1300000</v>
      </c>
      <c r="D62" s="139">
        <v>1218909.98</v>
      </c>
      <c r="E62" s="139">
        <v>81090.02</v>
      </c>
    </row>
    <row r="63" spans="1:5" ht="22.5" x14ac:dyDescent="0.25">
      <c r="A63" s="225" t="s">
        <v>1434</v>
      </c>
      <c r="B63" s="140" t="s">
        <v>1433</v>
      </c>
      <c r="C63" s="139">
        <v>8000</v>
      </c>
      <c r="D63" s="139">
        <v>7544.22</v>
      </c>
      <c r="E63" s="139">
        <v>455.78</v>
      </c>
    </row>
    <row r="64" spans="1:5" x14ac:dyDescent="0.25">
      <c r="A64" s="225" t="s">
        <v>1432</v>
      </c>
      <c r="B64" s="140" t="s">
        <v>1431</v>
      </c>
      <c r="C64" s="139">
        <v>212000</v>
      </c>
      <c r="D64" s="139">
        <v>199137.68</v>
      </c>
      <c r="E64" s="139">
        <v>12862.32</v>
      </c>
    </row>
    <row r="65" spans="1:5" x14ac:dyDescent="0.25">
      <c r="A65" s="225" t="s">
        <v>1430</v>
      </c>
      <c r="B65" s="140" t="s">
        <v>1429</v>
      </c>
      <c r="C65" s="139">
        <v>515000</v>
      </c>
      <c r="D65" s="139">
        <v>431555</v>
      </c>
      <c r="E65" s="139">
        <v>83445</v>
      </c>
    </row>
    <row r="66" spans="1:5" x14ac:dyDescent="0.25">
      <c r="A66" s="225" t="s">
        <v>1428</v>
      </c>
      <c r="B66" s="140" t="s">
        <v>1427</v>
      </c>
      <c r="C66" s="139">
        <v>565000</v>
      </c>
      <c r="D66" s="139">
        <v>544087.27</v>
      </c>
      <c r="E66" s="139">
        <v>20912.73</v>
      </c>
    </row>
    <row r="67" spans="1:5" x14ac:dyDescent="0.25">
      <c r="A67" s="225" t="s">
        <v>1426</v>
      </c>
      <c r="B67" s="140" t="s">
        <v>1425</v>
      </c>
      <c r="C67" s="139">
        <v>595000</v>
      </c>
      <c r="D67" s="139">
        <v>482056.19</v>
      </c>
      <c r="E67" s="139">
        <v>112943.81</v>
      </c>
    </row>
    <row r="68" spans="1:5" x14ac:dyDescent="0.25">
      <c r="A68" s="225" t="s">
        <v>1424</v>
      </c>
      <c r="B68" s="140" t="s">
        <v>1423</v>
      </c>
      <c r="C68" s="139">
        <v>292380</v>
      </c>
      <c r="D68" s="139">
        <v>290793.69</v>
      </c>
      <c r="E68" s="139">
        <v>1586.31</v>
      </c>
    </row>
    <row r="69" spans="1:5" x14ac:dyDescent="0.25">
      <c r="A69" s="225" t="s">
        <v>1422</v>
      </c>
      <c r="B69" s="140" t="s">
        <v>1421</v>
      </c>
      <c r="C69" s="139">
        <v>122000</v>
      </c>
      <c r="D69" s="139">
        <v>119017.04</v>
      </c>
      <c r="E69" s="139">
        <v>2982.96</v>
      </c>
    </row>
    <row r="70" spans="1:5" x14ac:dyDescent="0.25">
      <c r="A70" s="223" t="s">
        <v>1420</v>
      </c>
      <c r="B70" s="298" t="s">
        <v>1327</v>
      </c>
      <c r="C70" s="221">
        <v>417000</v>
      </c>
      <c r="D70" s="221">
        <v>381702.09</v>
      </c>
      <c r="E70" s="221">
        <v>35297.910000000003</v>
      </c>
    </row>
    <row r="72" spans="1:5" ht="9" customHeight="1" x14ac:dyDescent="0.25">
      <c r="A72" s="203" t="s">
        <v>2311</v>
      </c>
    </row>
    <row r="73" spans="1:5" ht="9" customHeight="1" x14ac:dyDescent="0.25">
      <c r="A73" s="203" t="s">
        <v>2447</v>
      </c>
    </row>
    <row r="74" spans="1:5" ht="9" customHeight="1" x14ac:dyDescent="0.25">
      <c r="A74" s="203" t="s">
        <v>2440</v>
      </c>
    </row>
  </sheetData>
  <mergeCells count="3">
    <mergeCell ref="A1:D1"/>
    <mergeCell ref="A3:D3"/>
    <mergeCell ref="A2:D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sqref="A1:D1"/>
    </sheetView>
  </sheetViews>
  <sheetFormatPr baseColWidth="10" defaultRowHeight="11.25" x14ac:dyDescent="0.25"/>
  <cols>
    <col min="1" max="1" width="5.7109375" style="23" customWidth="1"/>
    <col min="2" max="2" width="40.7109375" style="23" customWidth="1"/>
    <col min="3" max="5" width="15.7109375" style="23" customWidth="1"/>
    <col min="6" max="16384" width="11.42578125" style="23"/>
  </cols>
  <sheetData>
    <row r="1" spans="1:5" ht="20.100000000000001" customHeight="1" x14ac:dyDescent="0.25">
      <c r="A1" s="49" t="s">
        <v>2333</v>
      </c>
      <c r="B1" s="301"/>
      <c r="C1" s="301"/>
      <c r="D1" s="301"/>
      <c r="E1" s="47" t="s">
        <v>2332</v>
      </c>
    </row>
    <row r="2" spans="1:5" ht="20.100000000000001" customHeight="1" x14ac:dyDescent="0.25">
      <c r="A2" s="49" t="s">
        <v>2446</v>
      </c>
      <c r="B2" s="301"/>
      <c r="C2" s="301"/>
      <c r="D2" s="301"/>
      <c r="E2" s="47" t="s">
        <v>2445</v>
      </c>
    </row>
    <row r="3" spans="1:5" x14ac:dyDescent="0.25">
      <c r="A3" s="196"/>
      <c r="B3" s="196"/>
      <c r="C3" s="196"/>
      <c r="D3" s="196"/>
      <c r="E3" s="196"/>
    </row>
    <row r="4" spans="1:5" ht="33.75" x14ac:dyDescent="0.25">
      <c r="A4" s="34" t="s">
        <v>2328</v>
      </c>
      <c r="B4" s="33" t="s">
        <v>315</v>
      </c>
      <c r="C4" s="33" t="s">
        <v>1562</v>
      </c>
      <c r="D4" s="33" t="s">
        <v>2444</v>
      </c>
      <c r="E4" s="33" t="s">
        <v>2326</v>
      </c>
    </row>
    <row r="5" spans="1:5" x14ac:dyDescent="0.25">
      <c r="A5" s="300" t="s">
        <v>1248</v>
      </c>
      <c r="B5" s="299" t="s">
        <v>2443</v>
      </c>
      <c r="C5" s="71">
        <v>8046100</v>
      </c>
      <c r="D5" s="71">
        <v>2822743.82</v>
      </c>
      <c r="E5" s="71">
        <v>5223356.18</v>
      </c>
    </row>
    <row r="6" spans="1:5" x14ac:dyDescent="0.25">
      <c r="A6" s="225" t="s">
        <v>2251</v>
      </c>
      <c r="B6" s="140" t="s">
        <v>2250</v>
      </c>
      <c r="C6" s="139">
        <v>7230100</v>
      </c>
      <c r="D6" s="139">
        <v>2017633.29</v>
      </c>
      <c r="E6" s="139">
        <v>5212466.71</v>
      </c>
    </row>
    <row r="7" spans="1:5" x14ac:dyDescent="0.25">
      <c r="A7" s="225" t="s">
        <v>2249</v>
      </c>
      <c r="B7" s="140" t="s">
        <v>1455</v>
      </c>
      <c r="C7" s="139">
        <v>72709</v>
      </c>
      <c r="D7" s="139">
        <v>69233.34</v>
      </c>
      <c r="E7" s="139">
        <v>3475.66</v>
      </c>
    </row>
    <row r="8" spans="1:5" ht="22.5" x14ac:dyDescent="0.25">
      <c r="A8" s="225" t="s">
        <v>1286</v>
      </c>
      <c r="B8" s="140" t="s">
        <v>1285</v>
      </c>
      <c r="C8" s="139">
        <v>4000</v>
      </c>
      <c r="D8" s="139">
        <v>3918.92</v>
      </c>
      <c r="E8" s="139">
        <v>81.08</v>
      </c>
    </row>
    <row r="9" spans="1:5" x14ac:dyDescent="0.25">
      <c r="A9" s="225" t="s">
        <v>2115</v>
      </c>
      <c r="B9" s="140" t="s">
        <v>1437</v>
      </c>
      <c r="C9" s="139">
        <v>22500</v>
      </c>
      <c r="D9" s="139">
        <v>21581.78</v>
      </c>
      <c r="E9" s="139">
        <v>918.22</v>
      </c>
    </row>
    <row r="10" spans="1:5" x14ac:dyDescent="0.25">
      <c r="A10" s="225" t="s">
        <v>2038</v>
      </c>
      <c r="B10" s="140" t="s">
        <v>1435</v>
      </c>
      <c r="C10" s="139">
        <v>1836</v>
      </c>
      <c r="D10" s="139">
        <v>1836</v>
      </c>
      <c r="E10" s="139">
        <v>0</v>
      </c>
    </row>
    <row r="11" spans="1:5" ht="22.5" x14ac:dyDescent="0.25">
      <c r="A11" s="225" t="s">
        <v>1650</v>
      </c>
      <c r="B11" s="140" t="s">
        <v>1649</v>
      </c>
      <c r="C11" s="139">
        <v>714955</v>
      </c>
      <c r="D11" s="139">
        <v>708540.49</v>
      </c>
      <c r="E11" s="139">
        <v>6414.51</v>
      </c>
    </row>
    <row r="12" spans="1:5" x14ac:dyDescent="0.25">
      <c r="A12" s="300" t="s">
        <v>1248</v>
      </c>
      <c r="B12" s="299" t="s">
        <v>2442</v>
      </c>
      <c r="C12" s="71">
        <v>8046100</v>
      </c>
      <c r="D12" s="71">
        <v>2822743.82</v>
      </c>
      <c r="E12" s="71">
        <v>5223356.18</v>
      </c>
    </row>
    <row r="13" spans="1:5" ht="22.5" x14ac:dyDescent="0.25">
      <c r="A13" s="225" t="s">
        <v>2232</v>
      </c>
      <c r="B13" s="140" t="s">
        <v>2231</v>
      </c>
      <c r="C13" s="139">
        <v>7351100</v>
      </c>
      <c r="D13" s="139">
        <v>2017633.29</v>
      </c>
      <c r="E13" s="139">
        <v>5333466.71</v>
      </c>
    </row>
    <row r="14" spans="1:5" x14ac:dyDescent="0.25">
      <c r="A14" s="225" t="s">
        <v>1705</v>
      </c>
      <c r="B14" s="140" t="s">
        <v>2230</v>
      </c>
      <c r="C14" s="139">
        <v>95000</v>
      </c>
      <c r="D14" s="139">
        <v>69233.34</v>
      </c>
      <c r="E14" s="139">
        <v>25766.66</v>
      </c>
    </row>
    <row r="15" spans="1:5" ht="22.5" x14ac:dyDescent="0.25">
      <c r="A15" s="223" t="s">
        <v>1793</v>
      </c>
      <c r="B15" s="298" t="s">
        <v>1792</v>
      </c>
      <c r="C15" s="221">
        <v>600000</v>
      </c>
      <c r="D15" s="221">
        <v>735877.19</v>
      </c>
      <c r="E15" s="221">
        <v>-135877.19</v>
      </c>
    </row>
    <row r="17" spans="1:1" ht="9" customHeight="1" x14ac:dyDescent="0.25">
      <c r="A17" s="203" t="s">
        <v>2311</v>
      </c>
    </row>
    <row r="18" spans="1:1" ht="9" customHeight="1" x14ac:dyDescent="0.25">
      <c r="A18" s="203" t="s">
        <v>2441</v>
      </c>
    </row>
    <row r="19" spans="1:1" ht="9" customHeight="1" x14ac:dyDescent="0.25">
      <c r="A19" s="203" t="s">
        <v>2440</v>
      </c>
    </row>
  </sheetData>
  <mergeCells count="2">
    <mergeCell ref="A1:D1"/>
    <mergeCell ref="A2:D2"/>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election sqref="A1:H1"/>
    </sheetView>
  </sheetViews>
  <sheetFormatPr baseColWidth="10" defaultRowHeight="11.25" x14ac:dyDescent="0.25"/>
  <cols>
    <col min="1" max="1" width="5.7109375" style="23" customWidth="1"/>
    <col min="2" max="2" width="40.7109375" style="23" customWidth="1"/>
    <col min="3" max="9" width="12.7109375" style="23" customWidth="1"/>
    <col min="10" max="16384" width="11.42578125" style="23"/>
  </cols>
  <sheetData>
    <row r="1" spans="1:9" ht="20.100000000000001" customHeight="1" x14ac:dyDescent="0.25">
      <c r="A1" s="49" t="s">
        <v>2333</v>
      </c>
      <c r="B1" s="48"/>
      <c r="C1" s="48"/>
      <c r="D1" s="48"/>
      <c r="E1" s="48"/>
      <c r="F1" s="48"/>
      <c r="G1" s="48"/>
      <c r="H1" s="48"/>
      <c r="I1" s="47" t="s">
        <v>2332</v>
      </c>
    </row>
    <row r="2" spans="1:9" ht="20.100000000000001" customHeight="1" x14ac:dyDescent="0.25">
      <c r="A2" s="49" t="s">
        <v>2427</v>
      </c>
      <c r="B2" s="48"/>
      <c r="C2" s="48"/>
      <c r="D2" s="48"/>
      <c r="E2" s="48"/>
      <c r="F2" s="48"/>
      <c r="G2" s="48"/>
      <c r="H2" s="48"/>
      <c r="I2" s="47" t="s">
        <v>2426</v>
      </c>
    </row>
    <row r="3" spans="1:9" x14ac:dyDescent="0.25">
      <c r="A3" s="196"/>
      <c r="B3" s="196"/>
      <c r="C3" s="196"/>
      <c r="D3" s="196"/>
      <c r="E3" s="196"/>
      <c r="F3" s="196"/>
      <c r="G3" s="196"/>
      <c r="H3" s="196"/>
      <c r="I3" s="196"/>
    </row>
    <row r="4" spans="1:9" ht="12.75" x14ac:dyDescent="0.25">
      <c r="A4" s="40" t="s">
        <v>27</v>
      </c>
      <c r="B4" s="39"/>
      <c r="C4" s="39"/>
      <c r="D4" s="39"/>
      <c r="E4" s="39"/>
      <c r="F4" s="39"/>
      <c r="G4" s="39"/>
      <c r="H4" s="39"/>
      <c r="I4" s="39"/>
    </row>
    <row r="5" spans="1:9" ht="39.950000000000003" customHeight="1" x14ac:dyDescent="0.25">
      <c r="A5" s="210" t="s">
        <v>2425</v>
      </c>
      <c r="B5" s="208" t="s">
        <v>315</v>
      </c>
      <c r="C5" s="208" t="s">
        <v>33</v>
      </c>
      <c r="D5" s="208" t="s">
        <v>2385</v>
      </c>
      <c r="E5" s="209"/>
      <c r="F5" s="209"/>
      <c r="G5" s="208" t="s">
        <v>2424</v>
      </c>
      <c r="H5" s="208" t="s">
        <v>2439</v>
      </c>
      <c r="I5" s="208" t="s">
        <v>2438</v>
      </c>
    </row>
    <row r="6" spans="1:9" ht="39.950000000000003" customHeight="1" x14ac:dyDescent="0.25">
      <c r="A6" s="63"/>
      <c r="B6" s="63"/>
      <c r="C6" s="63"/>
      <c r="D6" s="33" t="s">
        <v>2383</v>
      </c>
      <c r="E6" s="33" t="s">
        <v>2382</v>
      </c>
      <c r="F6" s="33" t="s">
        <v>2422</v>
      </c>
      <c r="G6" s="63"/>
      <c r="H6" s="63"/>
      <c r="I6" s="63"/>
    </row>
    <row r="7" spans="1:9" ht="12.75" x14ac:dyDescent="0.25">
      <c r="A7" s="297" t="s">
        <v>2437</v>
      </c>
      <c r="B7" s="296"/>
      <c r="C7" s="295">
        <v>648876674.50999999</v>
      </c>
      <c r="D7" s="295">
        <v>574195633.52999997</v>
      </c>
      <c r="E7" s="295">
        <v>4561035.0599999996</v>
      </c>
      <c r="F7" s="295">
        <v>0</v>
      </c>
      <c r="G7" s="295">
        <v>8919795.3100000005</v>
      </c>
      <c r="H7" s="295">
        <v>8468701.6099999994</v>
      </c>
      <c r="I7" s="295">
        <v>570287966.98000002</v>
      </c>
    </row>
    <row r="8" spans="1:9" x14ac:dyDescent="0.25">
      <c r="A8" s="281" t="s">
        <v>1354</v>
      </c>
      <c r="B8" s="280" t="s">
        <v>2406</v>
      </c>
      <c r="C8" s="29">
        <v>25918253</v>
      </c>
      <c r="D8" s="29">
        <v>23291943.030000001</v>
      </c>
      <c r="E8" s="29">
        <v>531567.13</v>
      </c>
      <c r="F8" s="29">
        <v>0</v>
      </c>
      <c r="G8" s="29">
        <v>2094742.84</v>
      </c>
      <c r="H8" s="29">
        <v>115915.5</v>
      </c>
      <c r="I8" s="29">
        <v>23707594.66</v>
      </c>
    </row>
    <row r="9" spans="1:9" x14ac:dyDescent="0.25">
      <c r="A9" s="281" t="s">
        <v>1324</v>
      </c>
      <c r="B9" s="280" t="s">
        <v>2436</v>
      </c>
      <c r="C9" s="29">
        <v>127665885</v>
      </c>
      <c r="D9" s="29">
        <v>125122767.54000001</v>
      </c>
      <c r="E9" s="29">
        <v>0</v>
      </c>
      <c r="F9" s="29">
        <v>0</v>
      </c>
      <c r="G9" s="29">
        <v>2543117.46</v>
      </c>
      <c r="H9" s="255">
        <v>0</v>
      </c>
      <c r="I9" s="29">
        <v>125122767.54000001</v>
      </c>
    </row>
    <row r="10" spans="1:9" x14ac:dyDescent="0.25">
      <c r="A10" s="281" t="s">
        <v>1376</v>
      </c>
      <c r="B10" s="280" t="s">
        <v>2397</v>
      </c>
      <c r="C10" s="29">
        <v>15508000</v>
      </c>
      <c r="D10" s="29">
        <v>14538433</v>
      </c>
      <c r="E10" s="29">
        <v>0</v>
      </c>
      <c r="F10" s="29">
        <v>0</v>
      </c>
      <c r="G10" s="29">
        <v>969567</v>
      </c>
      <c r="H10" s="255">
        <v>0</v>
      </c>
      <c r="I10" s="29">
        <v>14538433</v>
      </c>
    </row>
    <row r="11" spans="1:9" x14ac:dyDescent="0.25">
      <c r="A11" s="281" t="s">
        <v>2348</v>
      </c>
      <c r="B11" s="280" t="s">
        <v>2274</v>
      </c>
      <c r="C11" s="29">
        <v>138000</v>
      </c>
      <c r="D11" s="29">
        <v>124589.41</v>
      </c>
      <c r="E11" s="29">
        <v>0</v>
      </c>
      <c r="F11" s="29">
        <v>0</v>
      </c>
      <c r="G11" s="29">
        <v>13410.59</v>
      </c>
      <c r="H11" s="29">
        <v>0</v>
      </c>
      <c r="I11" s="29">
        <v>124589.41</v>
      </c>
    </row>
    <row r="12" spans="1:9" x14ac:dyDescent="0.25">
      <c r="A12" s="281" t="s">
        <v>2347</v>
      </c>
      <c r="B12" s="280" t="s">
        <v>2346</v>
      </c>
      <c r="C12" s="29">
        <v>45689783.719999999</v>
      </c>
      <c r="D12" s="29">
        <v>44892996.409999996</v>
      </c>
      <c r="E12" s="29">
        <v>656251.80000000005</v>
      </c>
      <c r="F12" s="29">
        <v>0</v>
      </c>
      <c r="G12" s="29">
        <v>140535.51</v>
      </c>
      <c r="H12" s="29">
        <v>0</v>
      </c>
      <c r="I12" s="29">
        <v>45549248.210000001</v>
      </c>
    </row>
    <row r="13" spans="1:9" x14ac:dyDescent="0.25">
      <c r="A13" s="281" t="s">
        <v>2345</v>
      </c>
      <c r="B13" s="280" t="s">
        <v>2344</v>
      </c>
      <c r="C13" s="29">
        <v>110025411</v>
      </c>
      <c r="D13" s="29">
        <v>108650286.34</v>
      </c>
      <c r="E13" s="29">
        <v>0</v>
      </c>
      <c r="F13" s="29">
        <v>0</v>
      </c>
      <c r="G13" s="29">
        <v>1375124.66</v>
      </c>
      <c r="H13" s="29">
        <v>6331506.8300000001</v>
      </c>
      <c r="I13" s="29">
        <v>102318779.51000001</v>
      </c>
    </row>
    <row r="14" spans="1:9" x14ac:dyDescent="0.25">
      <c r="A14" s="281" t="s">
        <v>1322</v>
      </c>
      <c r="B14" s="280" t="s">
        <v>2396</v>
      </c>
      <c r="C14" s="29">
        <v>215204868.18000001</v>
      </c>
      <c r="D14" s="29">
        <v>209458446.24000001</v>
      </c>
      <c r="E14" s="29">
        <v>2226993.41</v>
      </c>
      <c r="F14" s="29">
        <v>0</v>
      </c>
      <c r="G14" s="29">
        <v>3519428.53</v>
      </c>
      <c r="H14" s="29">
        <v>2021279.28</v>
      </c>
      <c r="I14" s="29">
        <v>209664160.37</v>
      </c>
    </row>
    <row r="15" spans="1:9" x14ac:dyDescent="0.25">
      <c r="A15" s="281" t="s">
        <v>2393</v>
      </c>
      <c r="B15" s="280" t="s">
        <v>2392</v>
      </c>
      <c r="C15" s="29">
        <v>338662</v>
      </c>
      <c r="D15" s="29">
        <v>245283.77</v>
      </c>
      <c r="E15" s="29">
        <v>0</v>
      </c>
      <c r="F15" s="29">
        <v>0</v>
      </c>
      <c r="G15" s="29">
        <v>93378.23</v>
      </c>
      <c r="H15" s="29">
        <v>0</v>
      </c>
      <c r="I15" s="29">
        <v>245283.77</v>
      </c>
    </row>
    <row r="16" spans="1:9" x14ac:dyDescent="0.25">
      <c r="A16" s="281" t="s">
        <v>1318</v>
      </c>
      <c r="B16" s="280" t="s">
        <v>1317</v>
      </c>
      <c r="C16" s="29">
        <v>3947600</v>
      </c>
      <c r="D16" s="29">
        <v>2495459.34</v>
      </c>
      <c r="E16" s="29">
        <v>1146222.72</v>
      </c>
      <c r="F16" s="29">
        <v>0</v>
      </c>
      <c r="G16" s="29">
        <v>305917.94</v>
      </c>
      <c r="H16" s="255">
        <v>0</v>
      </c>
      <c r="I16" s="29">
        <v>3641682.06</v>
      </c>
    </row>
    <row r="17" spans="1:9" x14ac:dyDescent="0.25">
      <c r="A17" s="281" t="s">
        <v>1316</v>
      </c>
      <c r="B17" s="280" t="s">
        <v>2435</v>
      </c>
      <c r="C17" s="29">
        <v>182143</v>
      </c>
      <c r="D17" s="29">
        <v>177872.77</v>
      </c>
      <c r="E17" s="29">
        <v>0</v>
      </c>
      <c r="F17" s="29">
        <v>0</v>
      </c>
      <c r="G17" s="29">
        <v>4270.2299999999996</v>
      </c>
      <c r="H17" s="255">
        <v>0</v>
      </c>
      <c r="I17" s="29">
        <v>177872.77</v>
      </c>
    </row>
    <row r="18" spans="1:9" ht="22.5" x14ac:dyDescent="0.25">
      <c r="A18" s="281" t="s">
        <v>1314</v>
      </c>
      <c r="B18" s="280" t="s">
        <v>2434</v>
      </c>
      <c r="C18" s="29">
        <v>2011128</v>
      </c>
      <c r="D18" s="29">
        <v>2006550</v>
      </c>
      <c r="E18" s="255">
        <v>0</v>
      </c>
      <c r="F18" s="255">
        <v>0</v>
      </c>
      <c r="G18" s="29">
        <v>4578</v>
      </c>
      <c r="H18" s="255">
        <v>0</v>
      </c>
      <c r="I18" s="29">
        <v>2006550</v>
      </c>
    </row>
    <row r="19" spans="1:9" x14ac:dyDescent="0.25">
      <c r="A19" s="281" t="s">
        <v>2371</v>
      </c>
      <c r="B19" s="280" t="s">
        <v>2433</v>
      </c>
      <c r="C19" s="29">
        <v>5538389</v>
      </c>
      <c r="D19" s="255">
        <v>0</v>
      </c>
      <c r="E19" s="255">
        <v>0</v>
      </c>
      <c r="F19" s="255">
        <v>0</v>
      </c>
      <c r="G19" s="255">
        <v>0</v>
      </c>
      <c r="H19" s="255">
        <v>0</v>
      </c>
      <c r="I19" s="255">
        <v>0</v>
      </c>
    </row>
    <row r="20" spans="1:9" x14ac:dyDescent="0.25">
      <c r="A20" s="276" t="s">
        <v>2367</v>
      </c>
      <c r="B20" s="275" t="s">
        <v>2366</v>
      </c>
      <c r="C20" s="273">
        <v>55661821.609999999</v>
      </c>
      <c r="D20" s="274">
        <v>0</v>
      </c>
      <c r="E20" s="274">
        <v>0</v>
      </c>
      <c r="F20" s="274">
        <v>0</v>
      </c>
      <c r="G20" s="274">
        <v>0</v>
      </c>
      <c r="H20" s="274">
        <v>0</v>
      </c>
      <c r="I20" s="274">
        <v>0</v>
      </c>
    </row>
    <row r="21" spans="1:9" ht="22.5" x14ac:dyDescent="0.25">
      <c r="A21" s="276" t="s">
        <v>1291</v>
      </c>
      <c r="B21" s="275" t="s">
        <v>1249</v>
      </c>
      <c r="C21" s="273">
        <v>41046730</v>
      </c>
      <c r="D21" s="273">
        <v>43191005.68</v>
      </c>
      <c r="E21" s="274">
        <v>0</v>
      </c>
      <c r="F21" s="274">
        <v>0</v>
      </c>
      <c r="G21" s="273">
        <v>-2144275.6800000002</v>
      </c>
      <c r="H21" s="274">
        <v>0</v>
      </c>
      <c r="I21" s="273">
        <v>43191005.68</v>
      </c>
    </row>
    <row r="22" spans="1:9" ht="22.5" x14ac:dyDescent="0.25">
      <c r="A22" s="294" t="s">
        <v>2126</v>
      </c>
      <c r="B22" s="235" t="s">
        <v>2415</v>
      </c>
      <c r="C22" s="175">
        <v>0</v>
      </c>
      <c r="D22" s="175">
        <v>0</v>
      </c>
      <c r="E22" s="293">
        <v>0</v>
      </c>
      <c r="F22" s="293">
        <v>0</v>
      </c>
      <c r="G22" s="175">
        <v>0</v>
      </c>
      <c r="H22" s="293">
        <v>0</v>
      </c>
      <c r="I22" s="175">
        <v>0</v>
      </c>
    </row>
    <row r="24" spans="1:9" ht="24.95" customHeight="1" x14ac:dyDescent="0.25">
      <c r="A24" s="292" t="s">
        <v>2432</v>
      </c>
      <c r="B24" s="291"/>
      <c r="C24" s="25">
        <v>0</v>
      </c>
      <c r="D24" s="25">
        <v>0</v>
      </c>
      <c r="E24" s="265"/>
      <c r="F24" s="265"/>
      <c r="G24" s="265"/>
      <c r="H24" s="265"/>
      <c r="I24" s="265"/>
    </row>
    <row r="26" spans="1:9" ht="12.75" x14ac:dyDescent="0.25">
      <c r="A26" s="290" t="s">
        <v>2431</v>
      </c>
      <c r="B26" s="289"/>
      <c r="C26" s="25">
        <f>C24+C7</f>
        <v>648876674.50999999</v>
      </c>
      <c r="D26" s="25">
        <f>D24+D7</f>
        <v>574195633.52999997</v>
      </c>
      <c r="E26" s="25">
        <f>E24+E7</f>
        <v>4561035.0599999996</v>
      </c>
      <c r="F26" s="25">
        <f>F24+F7</f>
        <v>0</v>
      </c>
      <c r="G26" s="25">
        <f>G24+G7</f>
        <v>8919795.3100000005</v>
      </c>
      <c r="H26" s="25">
        <f>H24+H7</f>
        <v>8468701.6099999994</v>
      </c>
      <c r="I26" s="25">
        <f>I24+I7</f>
        <v>570287966.98000002</v>
      </c>
    </row>
    <row r="28" spans="1:9" ht="9" customHeight="1" x14ac:dyDescent="0.25">
      <c r="A28" s="203" t="s">
        <v>2430</v>
      </c>
    </row>
    <row r="29" spans="1:9" ht="9" customHeight="1" x14ac:dyDescent="0.25">
      <c r="A29" s="203" t="s">
        <v>2429</v>
      </c>
    </row>
    <row r="30" spans="1:9" ht="9" customHeight="1" x14ac:dyDescent="0.25">
      <c r="A30" s="203" t="s">
        <v>2428</v>
      </c>
    </row>
    <row r="31" spans="1:9" ht="9" customHeight="1" x14ac:dyDescent="0.25">
      <c r="A31" s="203" t="s">
        <v>2389</v>
      </c>
    </row>
  </sheetData>
  <mergeCells count="13">
    <mergeCell ref="A26:B26"/>
    <mergeCell ref="A24:B24"/>
    <mergeCell ref="A2:H2"/>
    <mergeCell ref="A5:A6"/>
    <mergeCell ref="C5:C6"/>
    <mergeCell ref="G5:G6"/>
    <mergeCell ref="B5:B6"/>
    <mergeCell ref="H5:H6"/>
    <mergeCell ref="D5:F5"/>
    <mergeCell ref="A1:H1"/>
    <mergeCell ref="A4:I4"/>
    <mergeCell ref="A7:B7"/>
    <mergeCell ref="I5:I6"/>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sqref="A1:F1"/>
    </sheetView>
  </sheetViews>
  <sheetFormatPr baseColWidth="10" defaultRowHeight="11.25" x14ac:dyDescent="0.25"/>
  <cols>
    <col min="1" max="1" width="5.7109375" style="23" customWidth="1"/>
    <col min="2" max="2" width="40.7109375" style="23" customWidth="1"/>
    <col min="3" max="7" width="12.7109375" style="23" customWidth="1"/>
    <col min="8" max="16384" width="11.42578125" style="23"/>
  </cols>
  <sheetData>
    <row r="1" spans="1:7" ht="20.100000000000001" customHeight="1" x14ac:dyDescent="0.25">
      <c r="A1" s="49" t="s">
        <v>2333</v>
      </c>
      <c r="B1" s="48"/>
      <c r="C1" s="48"/>
      <c r="D1" s="48"/>
      <c r="E1" s="48"/>
      <c r="F1" s="48"/>
      <c r="G1" s="47" t="s">
        <v>2332</v>
      </c>
    </row>
    <row r="2" spans="1:7" ht="20.100000000000001" customHeight="1" x14ac:dyDescent="0.25">
      <c r="A2" s="49" t="s">
        <v>2427</v>
      </c>
      <c r="B2" s="48"/>
      <c r="C2" s="48"/>
      <c r="D2" s="48"/>
      <c r="E2" s="48"/>
      <c r="F2" s="48"/>
      <c r="G2" s="47" t="s">
        <v>2426</v>
      </c>
    </row>
    <row r="3" spans="1:7" x14ac:dyDescent="0.25">
      <c r="A3" s="196"/>
      <c r="B3" s="196"/>
      <c r="C3" s="196"/>
      <c r="D3" s="196"/>
      <c r="E3" s="196"/>
      <c r="F3" s="196"/>
      <c r="G3" s="196"/>
    </row>
    <row r="4" spans="1:7" ht="12.75" x14ac:dyDescent="0.25">
      <c r="A4" s="40" t="s">
        <v>26</v>
      </c>
      <c r="B4" s="39"/>
      <c r="C4" s="39"/>
      <c r="D4" s="39"/>
      <c r="E4" s="39"/>
      <c r="F4" s="39"/>
      <c r="G4" s="39"/>
    </row>
    <row r="5" spans="1:7" ht="39.950000000000003" customHeight="1" x14ac:dyDescent="0.25">
      <c r="A5" s="210" t="s">
        <v>2425</v>
      </c>
      <c r="B5" s="208" t="s">
        <v>315</v>
      </c>
      <c r="C5" s="208" t="s">
        <v>33</v>
      </c>
      <c r="D5" s="208" t="s">
        <v>2327</v>
      </c>
      <c r="E5" s="209"/>
      <c r="F5" s="209"/>
      <c r="G5" s="208" t="s">
        <v>2424</v>
      </c>
    </row>
    <row r="6" spans="1:7" ht="39.950000000000003" customHeight="1" x14ac:dyDescent="0.25">
      <c r="A6" s="63"/>
      <c r="B6" s="63"/>
      <c r="C6" s="63"/>
      <c r="D6" s="33" t="s">
        <v>2325</v>
      </c>
      <c r="E6" s="33" t="s">
        <v>2423</v>
      </c>
      <c r="F6" s="33" t="s">
        <v>2422</v>
      </c>
      <c r="G6" s="63"/>
    </row>
    <row r="7" spans="1:7" ht="12.75" x14ac:dyDescent="0.25">
      <c r="A7" s="297" t="s">
        <v>2421</v>
      </c>
      <c r="B7" s="296"/>
      <c r="C7" s="295">
        <v>609269185</v>
      </c>
      <c r="D7" s="295">
        <v>634017293.44000006</v>
      </c>
      <c r="E7" s="295">
        <v>0</v>
      </c>
      <c r="F7" s="295">
        <v>0</v>
      </c>
      <c r="G7" s="295">
        <v>-24748108.440000001</v>
      </c>
    </row>
    <row r="8" spans="1:7" ht="22.5" x14ac:dyDescent="0.25">
      <c r="A8" s="281" t="s">
        <v>1311</v>
      </c>
      <c r="B8" s="280" t="s">
        <v>1310</v>
      </c>
      <c r="C8" s="29">
        <v>1183400</v>
      </c>
      <c r="D8" s="29">
        <v>1339602.02</v>
      </c>
      <c r="E8" s="29">
        <v>0</v>
      </c>
      <c r="F8" s="29">
        <v>0</v>
      </c>
      <c r="G8" s="29">
        <v>-156202.01999999999</v>
      </c>
    </row>
    <row r="9" spans="1:7" x14ac:dyDescent="0.25">
      <c r="A9" s="281" t="s">
        <v>1307</v>
      </c>
      <c r="B9" s="280" t="s">
        <v>1306</v>
      </c>
      <c r="C9" s="29">
        <v>252226000</v>
      </c>
      <c r="D9" s="29">
        <v>273360707.11000001</v>
      </c>
      <c r="E9" s="29">
        <v>0</v>
      </c>
      <c r="F9" s="29">
        <v>0</v>
      </c>
      <c r="G9" s="29">
        <v>-21134707.109999999</v>
      </c>
    </row>
    <row r="10" spans="1:7" x14ac:dyDescent="0.25">
      <c r="A10" s="281" t="s">
        <v>1305</v>
      </c>
      <c r="B10" s="280" t="s">
        <v>1304</v>
      </c>
      <c r="C10" s="29">
        <v>171294192</v>
      </c>
      <c r="D10" s="29">
        <v>172110382</v>
      </c>
      <c r="E10" s="29">
        <v>0</v>
      </c>
      <c r="F10" s="29">
        <v>0</v>
      </c>
      <c r="G10" s="29">
        <v>-816190</v>
      </c>
    </row>
    <row r="11" spans="1:7" x14ac:dyDescent="0.25">
      <c r="A11" s="281" t="s">
        <v>1303</v>
      </c>
      <c r="B11" s="280" t="s">
        <v>2420</v>
      </c>
      <c r="C11" s="29">
        <v>131362246</v>
      </c>
      <c r="D11" s="29">
        <v>133160648.23999999</v>
      </c>
      <c r="E11" s="29">
        <v>0</v>
      </c>
      <c r="F11" s="29">
        <v>0</v>
      </c>
      <c r="G11" s="29">
        <v>-1798402.24</v>
      </c>
    </row>
    <row r="12" spans="1:7" x14ac:dyDescent="0.25">
      <c r="A12" s="281" t="s">
        <v>1301</v>
      </c>
      <c r="B12" s="280" t="s">
        <v>2419</v>
      </c>
      <c r="C12" s="29">
        <v>21513473</v>
      </c>
      <c r="D12" s="29">
        <v>18590172.579999998</v>
      </c>
      <c r="E12" s="29">
        <v>0</v>
      </c>
      <c r="F12" s="29">
        <v>0</v>
      </c>
      <c r="G12" s="29">
        <v>2923300.42</v>
      </c>
    </row>
    <row r="13" spans="1:7" x14ac:dyDescent="0.25">
      <c r="A13" s="281" t="s">
        <v>1293</v>
      </c>
      <c r="B13" s="280" t="s">
        <v>2418</v>
      </c>
      <c r="C13" s="29">
        <v>670013</v>
      </c>
      <c r="D13" s="29">
        <v>1026323.26</v>
      </c>
      <c r="E13" s="29">
        <v>0</v>
      </c>
      <c r="F13" s="29">
        <v>0</v>
      </c>
      <c r="G13" s="29">
        <v>-356310.26</v>
      </c>
    </row>
    <row r="14" spans="1:7" x14ac:dyDescent="0.25">
      <c r="A14" s="281" t="s">
        <v>2348</v>
      </c>
      <c r="B14" s="280" t="s">
        <v>2274</v>
      </c>
      <c r="C14" s="29">
        <v>0</v>
      </c>
      <c r="D14" s="29">
        <v>0</v>
      </c>
      <c r="E14" s="29">
        <v>0</v>
      </c>
      <c r="F14" s="29">
        <v>0</v>
      </c>
      <c r="G14" s="29">
        <v>0</v>
      </c>
    </row>
    <row r="15" spans="1:7" x14ac:dyDescent="0.25">
      <c r="A15" s="281" t="s">
        <v>2347</v>
      </c>
      <c r="B15" s="280" t="s">
        <v>2346</v>
      </c>
      <c r="C15" s="29">
        <v>20412861</v>
      </c>
      <c r="D15" s="29">
        <v>19925861.690000001</v>
      </c>
      <c r="E15" s="29">
        <v>0</v>
      </c>
      <c r="F15" s="29">
        <v>0</v>
      </c>
      <c r="G15" s="29">
        <v>486999.31</v>
      </c>
    </row>
    <row r="16" spans="1:7" x14ac:dyDescent="0.25">
      <c r="A16" s="281" t="s">
        <v>2345</v>
      </c>
      <c r="B16" s="280" t="s">
        <v>2344</v>
      </c>
      <c r="C16" s="29">
        <v>1240000</v>
      </c>
      <c r="D16" s="29">
        <v>891069.91</v>
      </c>
      <c r="E16" s="29">
        <v>0</v>
      </c>
      <c r="F16" s="29">
        <v>0</v>
      </c>
      <c r="G16" s="29">
        <v>348930.09</v>
      </c>
    </row>
    <row r="17" spans="1:7" x14ac:dyDescent="0.25">
      <c r="A17" s="281" t="s">
        <v>1299</v>
      </c>
      <c r="B17" s="280" t="s">
        <v>1298</v>
      </c>
      <c r="C17" s="29">
        <v>209300</v>
      </c>
      <c r="D17" s="29">
        <v>180675.72</v>
      </c>
      <c r="E17" s="29">
        <v>0</v>
      </c>
      <c r="F17" s="29">
        <v>0</v>
      </c>
      <c r="G17" s="29">
        <v>28624.28</v>
      </c>
    </row>
    <row r="18" spans="1:7" x14ac:dyDescent="0.25">
      <c r="A18" s="281" t="s">
        <v>1297</v>
      </c>
      <c r="B18" s="280" t="s">
        <v>2417</v>
      </c>
      <c r="C18" s="29">
        <v>430700</v>
      </c>
      <c r="D18" s="29">
        <v>4014914.42</v>
      </c>
      <c r="E18" s="29">
        <v>0</v>
      </c>
      <c r="F18" s="29">
        <v>0</v>
      </c>
      <c r="G18" s="29">
        <v>-3584214.42</v>
      </c>
    </row>
    <row r="19" spans="1:7" x14ac:dyDescent="0.25">
      <c r="A19" s="281" t="s">
        <v>1295</v>
      </c>
      <c r="B19" s="280" t="s">
        <v>2416</v>
      </c>
      <c r="C19" s="29">
        <v>0</v>
      </c>
      <c r="D19" s="29">
        <v>0</v>
      </c>
      <c r="E19" s="255">
        <v>0</v>
      </c>
      <c r="F19" s="255">
        <v>0</v>
      </c>
      <c r="G19" s="29">
        <v>0</v>
      </c>
    </row>
    <row r="20" spans="1:7" ht="22.5" x14ac:dyDescent="0.25">
      <c r="A20" s="276" t="s">
        <v>1291</v>
      </c>
      <c r="B20" s="275" t="s">
        <v>1249</v>
      </c>
      <c r="C20" s="273">
        <v>8727000</v>
      </c>
      <c r="D20" s="273">
        <v>9416936.4900000002</v>
      </c>
      <c r="E20" s="274">
        <v>0</v>
      </c>
      <c r="F20" s="274">
        <v>0</v>
      </c>
      <c r="G20" s="273">
        <v>-689936.49</v>
      </c>
    </row>
    <row r="21" spans="1:7" ht="22.5" x14ac:dyDescent="0.25">
      <c r="A21" s="294" t="s">
        <v>2126</v>
      </c>
      <c r="B21" s="235" t="s">
        <v>2415</v>
      </c>
      <c r="C21" s="175">
        <v>0</v>
      </c>
      <c r="D21" s="175">
        <v>0</v>
      </c>
      <c r="E21" s="293">
        <v>0</v>
      </c>
      <c r="F21" s="293">
        <v>0</v>
      </c>
      <c r="G21" s="175">
        <v>0</v>
      </c>
    </row>
    <row r="23" spans="1:7" ht="24.95" customHeight="1" x14ac:dyDescent="0.25">
      <c r="A23" s="292" t="s">
        <v>2414</v>
      </c>
      <c r="B23" s="291"/>
      <c r="C23" s="25">
        <v>39607489.509999998</v>
      </c>
      <c r="D23" s="25">
        <v>39607489.509999998</v>
      </c>
      <c r="E23" s="265"/>
      <c r="F23" s="265"/>
      <c r="G23" s="265"/>
    </row>
    <row r="25" spans="1:7" ht="12.75" x14ac:dyDescent="0.25">
      <c r="A25" s="290" t="s">
        <v>2413</v>
      </c>
      <c r="B25" s="289"/>
      <c r="C25" s="25">
        <f>C23+C7</f>
        <v>648876674.50999999</v>
      </c>
      <c r="D25" s="25">
        <f>D23+D7</f>
        <v>673624782.95000005</v>
      </c>
      <c r="E25" s="25">
        <f>E23+E7</f>
        <v>0</v>
      </c>
      <c r="F25" s="25">
        <f>F23+F7</f>
        <v>0</v>
      </c>
      <c r="G25" s="25">
        <f>G23+G7</f>
        <v>-24748108.440000001</v>
      </c>
    </row>
    <row r="27" spans="1:7" ht="9" customHeight="1" x14ac:dyDescent="0.25">
      <c r="A27" s="203" t="s">
        <v>2412</v>
      </c>
    </row>
    <row r="28" spans="1:7" ht="9" customHeight="1" x14ac:dyDescent="0.25">
      <c r="A28" s="203" t="s">
        <v>2411</v>
      </c>
    </row>
    <row r="29" spans="1:7" ht="9" customHeight="1" x14ac:dyDescent="0.25">
      <c r="A29" s="203" t="s">
        <v>2410</v>
      </c>
    </row>
  </sheetData>
  <mergeCells count="11">
    <mergeCell ref="B5:B6"/>
    <mergeCell ref="D5:F5"/>
    <mergeCell ref="A1:F1"/>
    <mergeCell ref="A4:G4"/>
    <mergeCell ref="A7:B7"/>
    <mergeCell ref="A25:B25"/>
    <mergeCell ref="A23:B23"/>
    <mergeCell ref="A2:F2"/>
    <mergeCell ref="A5:A6"/>
    <mergeCell ref="C5:C6"/>
    <mergeCell ref="G5:G6"/>
  </mergeCells>
  <printOptions horizontalCentered="1"/>
  <pageMargins left="7.8740157480314973E-2" right="7.8740157480314973E-2" top="0.39370078740157477" bottom="0.39370078740157477" header="0.39370078740157477" footer="0.19685039370078738"/>
  <pageSetup paperSize="9" pageOrder="overThenDown"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K53"/>
  <sheetViews>
    <sheetView showGridLines="0" zoomScale="75" workbookViewId="0">
      <selection activeCell="B23" sqref="B23:M23"/>
    </sheetView>
  </sheetViews>
  <sheetFormatPr baseColWidth="10" defaultRowHeight="12.75" x14ac:dyDescent="0.25"/>
  <cols>
    <col min="1" max="1" width="6.28515625" style="444" customWidth="1"/>
    <col min="2" max="2" width="0.42578125" style="444" customWidth="1"/>
    <col min="3" max="3" width="0.7109375" style="444" customWidth="1"/>
    <col min="4" max="4" width="0.140625" style="444" hidden="1" customWidth="1"/>
    <col min="5" max="6" width="1" style="444" customWidth="1"/>
    <col min="7" max="9" width="3.42578125" style="444" hidden="1" customWidth="1"/>
    <col min="10" max="10" width="17" style="444" customWidth="1"/>
    <col min="11" max="11" width="16.7109375" style="444" customWidth="1"/>
    <col min="12" max="12" width="21.7109375" style="444" customWidth="1"/>
    <col min="13" max="13" width="25.28515625" style="444" customWidth="1"/>
    <col min="14" max="14" width="15.28515625" style="444" customWidth="1"/>
    <col min="15" max="15" width="7.42578125" style="444" customWidth="1"/>
    <col min="16" max="17" width="1.7109375" style="444" customWidth="1"/>
    <col min="18" max="18" width="14.28515625" style="444" customWidth="1"/>
    <col min="19" max="19" width="5.140625" style="444" customWidth="1"/>
    <col min="20" max="20" width="1.7109375" style="444" customWidth="1"/>
    <col min="21" max="16384" width="11.42578125" style="444"/>
  </cols>
  <sheetData>
    <row r="1" spans="1:37" s="449" customFormat="1" ht="16.5" thickTop="1" x14ac:dyDescent="0.25">
      <c r="A1" s="561" t="s">
        <v>2935</v>
      </c>
      <c r="B1" s="560"/>
      <c r="C1" s="560"/>
      <c r="D1" s="560"/>
      <c r="E1" s="560"/>
      <c r="F1" s="560"/>
      <c r="G1" s="560"/>
      <c r="H1" s="560"/>
      <c r="I1" s="560"/>
      <c r="J1" s="560"/>
      <c r="K1" s="560"/>
      <c r="L1" s="560"/>
      <c r="M1" s="560"/>
      <c r="N1" s="560"/>
      <c r="O1" s="560"/>
      <c r="P1" s="560"/>
      <c r="Q1" s="560"/>
      <c r="R1" s="560" t="s">
        <v>2837</v>
      </c>
      <c r="S1" s="560"/>
      <c r="T1" s="559"/>
      <c r="U1" s="468"/>
      <c r="V1" s="468"/>
      <c r="W1" s="468"/>
      <c r="X1" s="468"/>
      <c r="Y1" s="468"/>
      <c r="Z1" s="468"/>
      <c r="AA1" s="468"/>
      <c r="AB1" s="444"/>
      <c r="AC1" s="444"/>
      <c r="AD1" s="444"/>
      <c r="AE1" s="444"/>
      <c r="AF1" s="444"/>
      <c r="AG1" s="444"/>
      <c r="AH1" s="444"/>
      <c r="AI1" s="444"/>
      <c r="AJ1" s="444"/>
      <c r="AK1" s="444"/>
    </row>
    <row r="2" spans="1:37" s="449" customFormat="1" ht="16.5" thickBot="1" x14ac:dyDescent="0.3">
      <c r="A2" s="558" t="s">
        <v>2934</v>
      </c>
      <c r="B2" s="557"/>
      <c r="C2" s="557"/>
      <c r="D2" s="557"/>
      <c r="E2" s="557"/>
      <c r="F2" s="557"/>
      <c r="G2" s="557"/>
      <c r="H2" s="557"/>
      <c r="I2" s="557"/>
      <c r="J2" s="557"/>
      <c r="K2" s="557"/>
      <c r="L2" s="557"/>
      <c r="M2" s="557"/>
      <c r="N2" s="557"/>
      <c r="O2" s="557"/>
      <c r="P2" s="557"/>
      <c r="Q2" s="557"/>
      <c r="R2" s="557" t="s">
        <v>2610</v>
      </c>
      <c r="S2" s="557"/>
      <c r="T2" s="556"/>
      <c r="U2" s="468"/>
      <c r="V2" s="468"/>
      <c r="W2" s="468"/>
      <c r="X2" s="468"/>
      <c r="Y2" s="468"/>
      <c r="Z2" s="468"/>
      <c r="AA2" s="468"/>
      <c r="AB2" s="444"/>
      <c r="AC2" s="444"/>
      <c r="AD2" s="444"/>
      <c r="AE2" s="444"/>
      <c r="AF2" s="444"/>
      <c r="AG2" s="444"/>
      <c r="AH2" s="444"/>
      <c r="AI2" s="444"/>
      <c r="AJ2" s="444"/>
      <c r="AK2" s="444"/>
    </row>
    <row r="3" spans="1:37" s="551" customFormat="1" ht="57.75" customHeight="1" thickTop="1" thickBot="1" x14ac:dyDescent="0.3">
      <c r="A3" s="444"/>
      <c r="B3" s="444"/>
      <c r="C3" s="444"/>
      <c r="D3" s="444"/>
      <c r="E3" s="444"/>
      <c r="F3" s="444"/>
      <c r="G3" s="444"/>
      <c r="H3" s="444"/>
      <c r="I3" s="444"/>
      <c r="J3" s="444"/>
      <c r="K3" s="449"/>
      <c r="L3" s="449"/>
      <c r="M3" s="449"/>
      <c r="N3" s="449"/>
      <c r="O3" s="449"/>
      <c r="P3" s="444"/>
      <c r="Q3" s="444"/>
      <c r="R3" s="444"/>
      <c r="S3" s="444"/>
      <c r="T3" s="444"/>
      <c r="U3" s="468"/>
      <c r="V3" s="468"/>
      <c r="W3" s="468"/>
      <c r="X3" s="468"/>
      <c r="Y3" s="468"/>
      <c r="Z3" s="468"/>
      <c r="AA3" s="468"/>
      <c r="AB3" s="468"/>
      <c r="AC3" s="468"/>
      <c r="AD3" s="468"/>
      <c r="AE3" s="468"/>
      <c r="AF3" s="468"/>
      <c r="AG3" s="468"/>
      <c r="AH3" s="468"/>
      <c r="AI3" s="468"/>
      <c r="AJ3" s="468"/>
      <c r="AK3" s="468"/>
    </row>
    <row r="4" spans="1:37" s="551" customFormat="1" ht="13.5" thickTop="1" x14ac:dyDescent="0.25">
      <c r="A4" s="555" t="s">
        <v>2933</v>
      </c>
      <c r="B4" s="554"/>
      <c r="C4" s="554"/>
      <c r="D4" s="554"/>
      <c r="E4" s="554"/>
      <c r="F4" s="554"/>
      <c r="G4" s="554"/>
      <c r="H4" s="554"/>
      <c r="I4" s="554"/>
      <c r="J4" s="554"/>
      <c r="K4" s="554"/>
      <c r="L4" s="554"/>
      <c r="M4" s="554"/>
      <c r="N4" s="554"/>
      <c r="O4" s="554"/>
      <c r="P4" s="554"/>
      <c r="Q4" s="554"/>
      <c r="R4" s="554"/>
      <c r="S4" s="553"/>
      <c r="T4" s="552"/>
      <c r="U4" s="468"/>
      <c r="V4" s="468"/>
      <c r="W4" s="468"/>
      <c r="X4" s="468"/>
      <c r="Y4" s="468"/>
      <c r="Z4" s="468"/>
      <c r="AA4" s="468"/>
      <c r="AB4" s="468"/>
      <c r="AC4" s="468"/>
      <c r="AD4" s="468"/>
      <c r="AE4" s="468"/>
      <c r="AF4" s="468"/>
      <c r="AG4" s="468"/>
      <c r="AH4" s="468"/>
      <c r="AI4" s="468"/>
      <c r="AJ4" s="468"/>
      <c r="AK4" s="468"/>
    </row>
    <row r="5" spans="1:37" s="449" customFormat="1" x14ac:dyDescent="0.25">
      <c r="A5" s="550"/>
      <c r="B5" s="549"/>
      <c r="C5" s="549"/>
      <c r="D5" s="549"/>
      <c r="E5" s="549"/>
      <c r="F5" s="549"/>
      <c r="G5" s="549"/>
      <c r="H5" s="549"/>
      <c r="I5" s="549"/>
      <c r="J5" s="549"/>
      <c r="K5" s="549"/>
      <c r="L5" s="548" t="s">
        <v>2918</v>
      </c>
      <c r="M5" s="547"/>
      <c r="N5" s="547"/>
      <c r="O5" s="547"/>
      <c r="P5" s="547"/>
      <c r="Q5" s="547"/>
      <c r="R5" s="48" t="s">
        <v>2918</v>
      </c>
      <c r="S5" s="546"/>
      <c r="T5" s="545"/>
      <c r="U5" s="468"/>
      <c r="V5" s="468"/>
      <c r="W5" s="468"/>
      <c r="X5" s="468"/>
      <c r="Y5" s="468"/>
      <c r="Z5" s="468"/>
      <c r="AA5" s="468"/>
      <c r="AB5" s="444"/>
      <c r="AC5" s="444"/>
      <c r="AD5" s="444"/>
      <c r="AE5" s="444"/>
      <c r="AF5" s="444"/>
      <c r="AG5" s="444"/>
      <c r="AH5" s="444"/>
      <c r="AI5" s="444"/>
      <c r="AJ5" s="444"/>
      <c r="AK5" s="444"/>
    </row>
    <row r="6" spans="1:37" s="449" customFormat="1" x14ac:dyDescent="0.25">
      <c r="A6" s="544" t="s">
        <v>2932</v>
      </c>
      <c r="B6" s="543"/>
      <c r="C6" s="543"/>
      <c r="D6" s="543"/>
      <c r="E6" s="543"/>
      <c r="F6" s="543"/>
      <c r="G6" s="543"/>
      <c r="H6" s="543"/>
      <c r="I6" s="543"/>
      <c r="J6" s="543"/>
      <c r="K6" s="543"/>
      <c r="L6" s="542"/>
      <c r="M6" s="541" t="s">
        <v>2931</v>
      </c>
      <c r="N6" s="541"/>
      <c r="O6" s="541"/>
      <c r="P6" s="541"/>
      <c r="Q6" s="541"/>
      <c r="R6" s="540"/>
      <c r="S6" s="539"/>
      <c r="U6" s="468"/>
      <c r="V6" s="468"/>
      <c r="W6" s="468"/>
      <c r="X6" s="468"/>
      <c r="Y6" s="468"/>
      <c r="Z6" s="468"/>
      <c r="AA6" s="468"/>
      <c r="AB6" s="444"/>
      <c r="AC6" s="444"/>
      <c r="AD6" s="444"/>
      <c r="AE6" s="444"/>
      <c r="AF6" s="444"/>
      <c r="AG6" s="444"/>
      <c r="AH6" s="444"/>
      <c r="AI6" s="444"/>
      <c r="AJ6" s="444"/>
      <c r="AK6" s="444"/>
    </row>
    <row r="7" spans="1:37" x14ac:dyDescent="0.25">
      <c r="A7" s="538" t="s">
        <v>2930</v>
      </c>
      <c r="B7" s="537"/>
      <c r="C7" s="537"/>
      <c r="D7" s="537"/>
      <c r="E7" s="537"/>
      <c r="F7" s="537"/>
      <c r="G7" s="537"/>
      <c r="H7" s="537"/>
      <c r="I7" s="537"/>
      <c r="J7" s="537"/>
      <c r="K7" s="537"/>
      <c r="L7" s="527"/>
      <c r="M7" s="533" t="s">
        <v>2929</v>
      </c>
      <c r="N7" s="533"/>
      <c r="O7" s="533"/>
      <c r="P7" s="533"/>
      <c r="Q7" s="533"/>
      <c r="R7" s="532"/>
      <c r="S7" s="531"/>
      <c r="T7" s="449"/>
    </row>
    <row r="8" spans="1:37" s="468" customFormat="1" x14ac:dyDescent="0.25">
      <c r="A8" s="536"/>
      <c r="B8" s="535"/>
      <c r="C8" s="535"/>
      <c r="D8" s="535"/>
      <c r="E8" s="535"/>
      <c r="F8" s="535"/>
      <c r="G8" s="535"/>
      <c r="H8" s="535"/>
      <c r="I8" s="535"/>
      <c r="J8" s="535"/>
      <c r="K8" s="534"/>
      <c r="L8" s="527"/>
      <c r="M8" s="533" t="s">
        <v>2928</v>
      </c>
      <c r="N8" s="533"/>
      <c r="O8" s="533"/>
      <c r="P8" s="533"/>
      <c r="Q8" s="533"/>
      <c r="R8" s="532"/>
      <c r="S8" s="531"/>
      <c r="T8" s="449"/>
    </row>
    <row r="9" spans="1:37" s="468" customFormat="1" ht="3.75" customHeight="1" x14ac:dyDescent="0.25">
      <c r="A9" s="530"/>
      <c r="B9" s="529"/>
      <c r="C9" s="529"/>
      <c r="D9" s="529"/>
      <c r="E9" s="529"/>
      <c r="F9" s="529"/>
      <c r="G9" s="529"/>
      <c r="H9" s="529"/>
      <c r="I9" s="529"/>
      <c r="J9" s="529"/>
      <c r="K9" s="528"/>
      <c r="L9" s="527"/>
      <c r="M9" s="526"/>
      <c r="N9" s="451"/>
      <c r="O9" s="451"/>
      <c r="P9" s="451"/>
      <c r="Q9" s="525"/>
      <c r="R9" s="524"/>
      <c r="S9" s="523"/>
      <c r="T9" s="449"/>
    </row>
    <row r="10" spans="1:37" ht="4.5" customHeight="1" x14ac:dyDescent="0.25">
      <c r="A10" s="530"/>
      <c r="B10" s="529"/>
      <c r="C10" s="529"/>
      <c r="D10" s="529"/>
      <c r="E10" s="529"/>
      <c r="F10" s="529"/>
      <c r="G10" s="529"/>
      <c r="H10" s="529"/>
      <c r="I10" s="529"/>
      <c r="J10" s="529"/>
      <c r="K10" s="528"/>
      <c r="L10" s="527"/>
      <c r="M10" s="526"/>
      <c r="N10" s="451"/>
      <c r="O10" s="451"/>
      <c r="P10" s="451"/>
      <c r="Q10" s="525"/>
      <c r="R10" s="524"/>
      <c r="S10" s="523"/>
      <c r="T10" s="449"/>
    </row>
    <row r="11" spans="1:37" s="468" customFormat="1" ht="3.75" customHeight="1" thickBot="1" x14ac:dyDescent="0.3">
      <c r="A11" s="522"/>
      <c r="B11" s="521"/>
      <c r="C11" s="521"/>
      <c r="D11" s="521"/>
      <c r="E11" s="521"/>
      <c r="F11" s="521"/>
      <c r="G11" s="521"/>
      <c r="H11" s="521"/>
      <c r="I11" s="521"/>
      <c r="J11" s="521"/>
      <c r="K11" s="520"/>
      <c r="L11" s="519"/>
      <c r="M11" s="518"/>
      <c r="N11" s="517"/>
      <c r="O11" s="517"/>
      <c r="P11" s="517"/>
      <c r="Q11" s="516"/>
      <c r="R11" s="515"/>
      <c r="S11" s="514"/>
      <c r="T11" s="449"/>
    </row>
    <row r="12" spans="1:37" s="468" customFormat="1" ht="75.75" customHeight="1" thickTop="1" thickBot="1" x14ac:dyDescent="0.3">
      <c r="A12" s="449"/>
      <c r="B12" s="449"/>
      <c r="C12" s="449"/>
      <c r="D12" s="449"/>
      <c r="E12" s="449"/>
      <c r="F12" s="444"/>
      <c r="G12" s="444"/>
      <c r="H12" s="444"/>
      <c r="I12" s="444"/>
      <c r="J12" s="444"/>
      <c r="K12" s="449"/>
      <c r="L12" s="449"/>
      <c r="M12" s="449"/>
      <c r="N12" s="449"/>
      <c r="O12" s="449"/>
      <c r="P12" s="444"/>
      <c r="Q12" s="444"/>
      <c r="R12" s="444"/>
      <c r="S12" s="444"/>
      <c r="T12" s="444"/>
    </row>
    <row r="13" spans="1:37" ht="21.75" customHeight="1" thickTop="1" x14ac:dyDescent="0.25">
      <c r="A13" s="513"/>
      <c r="B13" s="513"/>
      <c r="C13" s="513"/>
      <c r="D13" s="513"/>
      <c r="E13" s="513"/>
      <c r="F13" s="513"/>
      <c r="G13" s="513"/>
      <c r="H13" s="513"/>
      <c r="I13" s="513"/>
      <c r="J13" s="512" t="s">
        <v>2927</v>
      </c>
      <c r="K13" s="481"/>
      <c r="L13" s="481"/>
      <c r="M13" s="481"/>
      <c r="N13" s="481"/>
      <c r="O13" s="481"/>
      <c r="P13" s="481"/>
      <c r="Q13" s="481"/>
      <c r="R13" s="481"/>
      <c r="S13" s="481"/>
      <c r="T13" s="511"/>
    </row>
    <row r="14" spans="1:37" ht="21" customHeight="1" x14ac:dyDescent="0.25">
      <c r="A14" s="504"/>
      <c r="B14" s="504"/>
      <c r="C14" s="504"/>
      <c r="D14" s="504"/>
      <c r="E14" s="504"/>
      <c r="F14" s="504"/>
      <c r="G14" s="504"/>
      <c r="H14" s="504"/>
      <c r="I14" s="504"/>
      <c r="J14" s="510" t="s">
        <v>2926</v>
      </c>
      <c r="K14" s="509"/>
      <c r="L14" s="508" t="s">
        <v>2925</v>
      </c>
      <c r="M14" s="507"/>
      <c r="N14" s="506" t="s">
        <v>2924</v>
      </c>
      <c r="O14" s="506"/>
      <c r="P14" s="506"/>
      <c r="Q14" s="506"/>
      <c r="R14" s="506"/>
      <c r="S14" s="506"/>
      <c r="T14" s="505"/>
    </row>
    <row r="15" spans="1:37" ht="19.5" customHeight="1" x14ac:dyDescent="0.25">
      <c r="A15" s="504"/>
      <c r="B15" s="504"/>
      <c r="C15" s="504"/>
      <c r="D15" s="504"/>
      <c r="E15" s="504"/>
      <c r="F15" s="504"/>
      <c r="G15" s="504"/>
      <c r="H15" s="504"/>
      <c r="I15" s="504"/>
      <c r="J15" s="503" t="s">
        <v>2923</v>
      </c>
      <c r="K15" s="502" t="s">
        <v>2922</v>
      </c>
      <c r="L15" s="501"/>
      <c r="M15" s="500"/>
      <c r="N15" s="499"/>
      <c r="O15" s="499"/>
      <c r="P15" s="499"/>
      <c r="Q15" s="499"/>
      <c r="R15" s="499"/>
      <c r="S15" s="499"/>
      <c r="T15" s="498"/>
    </row>
    <row r="16" spans="1:37" ht="11.25" customHeight="1" thickBot="1" x14ac:dyDescent="0.3">
      <c r="A16" s="497"/>
      <c r="B16" s="496"/>
      <c r="C16" s="496"/>
      <c r="D16" s="496"/>
      <c r="E16" s="496"/>
      <c r="F16" s="496"/>
      <c r="G16" s="496"/>
      <c r="H16" s="496"/>
      <c r="I16" s="496"/>
      <c r="J16" s="495"/>
      <c r="K16" s="494"/>
      <c r="L16" s="493"/>
      <c r="M16" s="492"/>
      <c r="N16" s="491"/>
      <c r="O16" s="490"/>
      <c r="P16" s="490"/>
      <c r="Q16" s="490"/>
      <c r="R16" s="490"/>
      <c r="S16" s="490"/>
      <c r="T16" s="489"/>
    </row>
    <row r="17" spans="1:20" ht="11.25" customHeight="1" thickTop="1" x14ac:dyDescent="0.25">
      <c r="A17" s="488"/>
      <c r="B17" s="486"/>
      <c r="C17" s="486"/>
      <c r="D17" s="486"/>
      <c r="E17" s="486"/>
      <c r="F17" s="486"/>
      <c r="G17" s="486"/>
      <c r="H17" s="486"/>
      <c r="I17" s="486"/>
      <c r="J17" s="487"/>
      <c r="K17" s="487"/>
      <c r="L17" s="460"/>
      <c r="M17" s="460"/>
      <c r="N17" s="486"/>
      <c r="O17" s="486"/>
      <c r="P17" s="486"/>
      <c r="Q17" s="486"/>
      <c r="R17" s="486"/>
      <c r="S17" s="486"/>
      <c r="T17" s="486"/>
    </row>
    <row r="18" spans="1:20" ht="11.25" customHeight="1" x14ac:dyDescent="0.25">
      <c r="A18" s="488"/>
      <c r="B18" s="486"/>
      <c r="C18" s="486"/>
      <c r="D18" s="486"/>
      <c r="E18" s="486"/>
      <c r="F18" s="486"/>
      <c r="G18" s="486"/>
      <c r="H18" s="486"/>
      <c r="I18" s="486"/>
      <c r="J18" s="487"/>
      <c r="K18" s="487"/>
      <c r="L18" s="460"/>
      <c r="M18" s="460"/>
      <c r="N18" s="486"/>
      <c r="O18" s="486"/>
      <c r="P18" s="486"/>
      <c r="Q18" s="486"/>
      <c r="R18" s="486"/>
      <c r="S18" s="486"/>
      <c r="T18" s="486"/>
    </row>
    <row r="19" spans="1:20" ht="30.75" customHeight="1" x14ac:dyDescent="0.25">
      <c r="A19" s="485" t="s">
        <v>2921</v>
      </c>
      <c r="B19" s="485"/>
      <c r="C19" s="485"/>
      <c r="D19" s="485"/>
      <c r="E19" s="485"/>
      <c r="F19" s="485"/>
      <c r="G19" s="485"/>
      <c r="H19" s="485"/>
      <c r="I19" s="485"/>
      <c r="J19" s="485"/>
      <c r="K19" s="485"/>
      <c r="L19" s="485"/>
      <c r="M19" s="485"/>
      <c r="N19" s="485"/>
      <c r="O19" s="485"/>
      <c r="P19" s="485"/>
      <c r="Q19" s="485"/>
      <c r="R19" s="485"/>
      <c r="S19" s="485"/>
      <c r="T19" s="485"/>
    </row>
    <row r="20" spans="1:20" ht="29.25" customHeight="1" x14ac:dyDescent="0.25">
      <c r="A20" s="485" t="s">
        <v>2920</v>
      </c>
      <c r="B20" s="485"/>
      <c r="C20" s="485"/>
      <c r="D20" s="485"/>
      <c r="E20" s="485"/>
      <c r="F20" s="485"/>
      <c r="G20" s="485"/>
      <c r="H20" s="485"/>
      <c r="I20" s="485"/>
      <c r="J20" s="485"/>
      <c r="K20" s="485"/>
      <c r="L20" s="485"/>
      <c r="M20" s="485"/>
      <c r="N20" s="485"/>
      <c r="O20" s="485"/>
      <c r="P20" s="485"/>
      <c r="Q20" s="485"/>
      <c r="R20" s="485"/>
      <c r="S20" s="485"/>
      <c r="T20" s="485"/>
    </row>
    <row r="21" spans="1:20" ht="49.5" customHeight="1" thickBot="1" x14ac:dyDescent="0.3">
      <c r="J21" s="484"/>
      <c r="K21" s="484"/>
    </row>
    <row r="22" spans="1:20" s="468" customFormat="1" ht="36.75" customHeight="1" thickTop="1" x14ac:dyDescent="0.25">
      <c r="A22" s="483"/>
      <c r="B22" s="482" t="s">
        <v>2919</v>
      </c>
      <c r="C22" s="481"/>
      <c r="D22" s="481"/>
      <c r="E22" s="481"/>
      <c r="F22" s="481"/>
      <c r="G22" s="481"/>
      <c r="H22" s="481"/>
      <c r="I22" s="481"/>
      <c r="J22" s="481"/>
      <c r="K22" s="481"/>
      <c r="L22" s="481"/>
      <c r="M22" s="481"/>
      <c r="N22" s="482" t="s">
        <v>2918</v>
      </c>
      <c r="O22" s="481"/>
      <c r="P22" s="480"/>
      <c r="Q22" s="479" t="s">
        <v>2917</v>
      </c>
      <c r="R22" s="478"/>
      <c r="S22" s="478"/>
      <c r="T22" s="477"/>
    </row>
    <row r="23" spans="1:20" s="468" customFormat="1" ht="13.5" customHeight="1" x14ac:dyDescent="0.2">
      <c r="A23" s="476" t="s">
        <v>2916</v>
      </c>
      <c r="B23" s="475" t="s">
        <v>2915</v>
      </c>
      <c r="C23" s="474"/>
      <c r="D23" s="474"/>
      <c r="E23" s="474"/>
      <c r="F23" s="474"/>
      <c r="G23" s="474"/>
      <c r="H23" s="474"/>
      <c r="I23" s="474"/>
      <c r="J23" s="474"/>
      <c r="K23" s="474"/>
      <c r="L23" s="474"/>
      <c r="M23" s="474"/>
      <c r="N23" s="473"/>
      <c r="O23" s="471"/>
      <c r="P23" s="472"/>
      <c r="Q23" s="471"/>
      <c r="R23" s="471"/>
      <c r="S23" s="471"/>
      <c r="T23" s="470"/>
    </row>
    <row r="24" spans="1:20" s="469" customFormat="1" ht="14.25" customHeight="1" x14ac:dyDescent="0.2">
      <c r="A24" s="465" t="s">
        <v>2914</v>
      </c>
      <c r="B24" s="464" t="s">
        <v>2913</v>
      </c>
      <c r="C24" s="463"/>
      <c r="D24" s="463"/>
      <c r="E24" s="463"/>
      <c r="F24" s="463"/>
      <c r="G24" s="463"/>
      <c r="H24" s="463"/>
      <c r="I24" s="463"/>
      <c r="J24" s="463"/>
      <c r="K24" s="463"/>
      <c r="L24" s="463"/>
      <c r="M24" s="463"/>
      <c r="N24" s="462"/>
      <c r="O24" s="460"/>
      <c r="P24" s="461"/>
      <c r="Q24" s="460"/>
      <c r="R24" s="460"/>
      <c r="S24" s="460"/>
      <c r="T24" s="459"/>
    </row>
    <row r="25" spans="1:20" x14ac:dyDescent="0.2">
      <c r="A25" s="465" t="s">
        <v>2912</v>
      </c>
      <c r="B25" s="464" t="s">
        <v>2911</v>
      </c>
      <c r="C25" s="463"/>
      <c r="D25" s="463"/>
      <c r="E25" s="463"/>
      <c r="F25" s="463"/>
      <c r="G25" s="463"/>
      <c r="H25" s="463"/>
      <c r="I25" s="463"/>
      <c r="J25" s="463"/>
      <c r="K25" s="463"/>
      <c r="L25" s="463"/>
      <c r="M25" s="463"/>
      <c r="N25" s="462"/>
      <c r="O25" s="460"/>
      <c r="P25" s="461"/>
      <c r="Q25" s="460"/>
      <c r="R25" s="460"/>
      <c r="S25" s="460"/>
      <c r="T25" s="459"/>
    </row>
    <row r="26" spans="1:20" x14ac:dyDescent="0.2">
      <c r="A26" s="465" t="s">
        <v>2910</v>
      </c>
      <c r="B26" s="464" t="s">
        <v>2909</v>
      </c>
      <c r="C26" s="463"/>
      <c r="D26" s="463"/>
      <c r="E26" s="463"/>
      <c r="F26" s="463"/>
      <c r="G26" s="463"/>
      <c r="H26" s="463"/>
      <c r="I26" s="463"/>
      <c r="J26" s="463"/>
      <c r="K26" s="463"/>
      <c r="L26" s="463"/>
      <c r="M26" s="463"/>
      <c r="N26" s="462"/>
      <c r="O26" s="460"/>
      <c r="P26" s="461"/>
      <c r="Q26" s="460"/>
      <c r="R26" s="460"/>
      <c r="S26" s="460"/>
      <c r="T26" s="459"/>
    </row>
    <row r="27" spans="1:20" x14ac:dyDescent="0.2">
      <c r="A27" s="465" t="s">
        <v>2908</v>
      </c>
      <c r="B27" s="464" t="s">
        <v>2907</v>
      </c>
      <c r="C27" s="463"/>
      <c r="D27" s="463"/>
      <c r="E27" s="463"/>
      <c r="F27" s="463"/>
      <c r="G27" s="463"/>
      <c r="H27" s="463"/>
      <c r="I27" s="463"/>
      <c r="J27" s="463"/>
      <c r="K27" s="463"/>
      <c r="L27" s="463"/>
      <c r="M27" s="463"/>
      <c r="N27" s="462"/>
      <c r="O27" s="460"/>
      <c r="P27" s="461"/>
      <c r="Q27" s="460"/>
      <c r="R27" s="460"/>
      <c r="S27" s="460"/>
      <c r="T27" s="459"/>
    </row>
    <row r="28" spans="1:20" ht="10.5" customHeight="1" x14ac:dyDescent="0.2">
      <c r="A28" s="465" t="s">
        <v>2906</v>
      </c>
      <c r="B28" s="464" t="s">
        <v>2905</v>
      </c>
      <c r="C28" s="463"/>
      <c r="D28" s="463"/>
      <c r="E28" s="463"/>
      <c r="F28" s="463"/>
      <c r="G28" s="463"/>
      <c r="H28" s="463"/>
      <c r="I28" s="463"/>
      <c r="J28" s="463"/>
      <c r="K28" s="463"/>
      <c r="L28" s="463"/>
      <c r="M28" s="463"/>
      <c r="N28" s="462"/>
      <c r="O28" s="460"/>
      <c r="P28" s="461"/>
      <c r="Q28" s="460"/>
      <c r="R28" s="460"/>
      <c r="S28" s="460"/>
      <c r="T28" s="459"/>
    </row>
    <row r="29" spans="1:20" s="468" customFormat="1" x14ac:dyDescent="0.2">
      <c r="A29" s="465" t="s">
        <v>2904</v>
      </c>
      <c r="B29" s="464" t="s">
        <v>2903</v>
      </c>
      <c r="C29" s="463"/>
      <c r="D29" s="463"/>
      <c r="E29" s="463"/>
      <c r="F29" s="463"/>
      <c r="G29" s="463"/>
      <c r="H29" s="463"/>
      <c r="I29" s="463"/>
      <c r="J29" s="463"/>
      <c r="K29" s="463"/>
      <c r="L29" s="463"/>
      <c r="M29" s="463"/>
      <c r="N29" s="462"/>
      <c r="O29" s="460"/>
      <c r="P29" s="461"/>
      <c r="Q29" s="460"/>
      <c r="R29" s="460"/>
      <c r="S29" s="460"/>
      <c r="T29" s="459"/>
    </row>
    <row r="30" spans="1:20" x14ac:dyDescent="0.2">
      <c r="A30" s="465" t="s">
        <v>2902</v>
      </c>
      <c r="B30" s="464" t="s">
        <v>2901</v>
      </c>
      <c r="C30" s="463"/>
      <c r="D30" s="463"/>
      <c r="E30" s="463"/>
      <c r="F30" s="463"/>
      <c r="G30" s="463"/>
      <c r="H30" s="463"/>
      <c r="I30" s="463"/>
      <c r="J30" s="463"/>
      <c r="K30" s="463"/>
      <c r="L30" s="463"/>
      <c r="M30" s="463"/>
      <c r="N30" s="462"/>
      <c r="O30" s="460"/>
      <c r="P30" s="461"/>
      <c r="Q30" s="460"/>
      <c r="R30" s="460"/>
      <c r="S30" s="460"/>
      <c r="T30" s="459"/>
    </row>
    <row r="31" spans="1:20" ht="30" customHeight="1" x14ac:dyDescent="0.2">
      <c r="A31" s="465" t="s">
        <v>2900</v>
      </c>
      <c r="B31" s="467" t="s">
        <v>2899</v>
      </c>
      <c r="C31" s="466"/>
      <c r="D31" s="466"/>
      <c r="E31" s="466"/>
      <c r="F31" s="466"/>
      <c r="G31" s="466"/>
      <c r="H31" s="466"/>
      <c r="I31" s="466"/>
      <c r="J31" s="466"/>
      <c r="K31" s="466"/>
      <c r="L31" s="466"/>
      <c r="M31" s="466"/>
      <c r="N31" s="462"/>
      <c r="O31" s="460"/>
      <c r="P31" s="461"/>
      <c r="Q31" s="460"/>
      <c r="R31" s="460"/>
      <c r="S31" s="460"/>
      <c r="T31" s="459"/>
    </row>
    <row r="32" spans="1:20" x14ac:dyDescent="0.2">
      <c r="A32" s="465" t="s">
        <v>1274</v>
      </c>
      <c r="B32" s="464" t="s">
        <v>2898</v>
      </c>
      <c r="C32" s="463"/>
      <c r="D32" s="463"/>
      <c r="E32" s="463"/>
      <c r="F32" s="463"/>
      <c r="G32" s="463"/>
      <c r="H32" s="463"/>
      <c r="I32" s="463"/>
      <c r="J32" s="463"/>
      <c r="K32" s="463"/>
      <c r="L32" s="463"/>
      <c r="M32" s="463"/>
      <c r="N32" s="462"/>
      <c r="O32" s="460"/>
      <c r="P32" s="461"/>
      <c r="Q32" s="460"/>
      <c r="R32" s="460"/>
      <c r="S32" s="460"/>
      <c r="T32" s="459"/>
    </row>
    <row r="33" spans="1:21" x14ac:dyDescent="0.2">
      <c r="A33" s="465" t="s">
        <v>2897</v>
      </c>
      <c r="B33" s="464" t="s">
        <v>2896</v>
      </c>
      <c r="C33" s="463"/>
      <c r="D33" s="463"/>
      <c r="E33" s="463"/>
      <c r="F33" s="463"/>
      <c r="G33" s="463"/>
      <c r="H33" s="463"/>
      <c r="I33" s="463"/>
      <c r="J33" s="463"/>
      <c r="K33" s="463"/>
      <c r="L33" s="463"/>
      <c r="M33" s="463"/>
      <c r="N33" s="462"/>
      <c r="O33" s="460"/>
      <c r="P33" s="461"/>
      <c r="Q33" s="460"/>
      <c r="R33" s="460"/>
      <c r="S33" s="460"/>
      <c r="T33" s="459"/>
    </row>
    <row r="34" spans="1:21" ht="13.5" thickBot="1" x14ac:dyDescent="0.25">
      <c r="A34" s="458"/>
      <c r="B34" s="457"/>
      <c r="C34" s="456"/>
      <c r="D34" s="456"/>
      <c r="E34" s="456"/>
      <c r="F34" s="456"/>
      <c r="G34" s="456"/>
      <c r="H34" s="456"/>
      <c r="I34" s="456"/>
      <c r="J34" s="456"/>
      <c r="K34" s="456"/>
      <c r="L34" s="456"/>
      <c r="M34" s="456"/>
      <c r="N34" s="455"/>
      <c r="O34" s="453"/>
      <c r="P34" s="454"/>
      <c r="Q34" s="453"/>
      <c r="R34" s="453"/>
      <c r="S34" s="453"/>
      <c r="T34" s="452"/>
    </row>
    <row r="35" spans="1:21" ht="13.5" thickTop="1" x14ac:dyDescent="0.25">
      <c r="A35" s="451"/>
      <c r="B35" s="451"/>
      <c r="C35" s="451"/>
      <c r="D35" s="451"/>
      <c r="E35" s="451"/>
      <c r="F35" s="451"/>
      <c r="G35" s="451"/>
      <c r="H35" s="451"/>
      <c r="I35" s="451"/>
      <c r="J35" s="451"/>
      <c r="K35" s="451"/>
      <c r="L35" s="451"/>
      <c r="M35" s="451"/>
      <c r="N35" s="451"/>
      <c r="O35" s="451"/>
      <c r="P35" s="451"/>
      <c r="Q35" s="451"/>
      <c r="R35" s="451"/>
    </row>
    <row r="36" spans="1:21" x14ac:dyDescent="0.25">
      <c r="A36" s="449"/>
      <c r="B36" s="449"/>
      <c r="D36" s="449"/>
      <c r="E36" s="449"/>
      <c r="F36" s="449"/>
      <c r="G36" s="449"/>
      <c r="H36" s="449"/>
      <c r="I36" s="449"/>
      <c r="J36" s="450" t="s">
        <v>2895</v>
      </c>
      <c r="K36" s="449"/>
      <c r="L36" s="449"/>
      <c r="M36" s="449"/>
      <c r="N36" s="449"/>
      <c r="O36" s="449"/>
      <c r="P36" s="449"/>
      <c r="Q36" s="449"/>
      <c r="R36" s="449"/>
    </row>
    <row r="37" spans="1:21" x14ac:dyDescent="0.25">
      <c r="A37" s="449"/>
      <c r="B37" s="449"/>
      <c r="C37" s="449"/>
      <c r="D37" s="449"/>
      <c r="F37" s="449"/>
      <c r="G37" s="449"/>
      <c r="H37" s="449"/>
      <c r="I37" s="449"/>
      <c r="J37" s="450" t="s">
        <v>2894</v>
      </c>
      <c r="K37" s="449"/>
      <c r="L37" s="449"/>
      <c r="M37" s="449"/>
      <c r="N37" s="449"/>
      <c r="O37" s="449"/>
      <c r="P37" s="449"/>
      <c r="Q37" s="449"/>
      <c r="R37" s="449"/>
    </row>
    <row r="38" spans="1:21" x14ac:dyDescent="0.2">
      <c r="A38" s="449"/>
      <c r="B38" s="449"/>
      <c r="C38" s="449"/>
      <c r="D38" s="449"/>
      <c r="F38" s="449"/>
      <c r="G38" s="449"/>
      <c r="H38" s="449"/>
      <c r="I38" s="449"/>
      <c r="J38" s="8" t="s">
        <v>2893</v>
      </c>
      <c r="K38" s="449"/>
      <c r="L38" s="449"/>
      <c r="M38" s="449"/>
      <c r="N38" s="449"/>
      <c r="O38" s="449"/>
      <c r="P38" s="449"/>
      <c r="Q38" s="449"/>
      <c r="R38" s="449"/>
    </row>
    <row r="39" spans="1:21" x14ac:dyDescent="0.25">
      <c r="A39" s="449"/>
      <c r="B39" s="449"/>
      <c r="C39" s="449"/>
      <c r="D39" s="449"/>
      <c r="E39" s="449"/>
      <c r="F39" s="449"/>
      <c r="G39" s="449"/>
      <c r="H39" s="449"/>
      <c r="I39" s="449"/>
      <c r="K39" s="449"/>
      <c r="L39" s="449"/>
      <c r="M39" s="449"/>
      <c r="N39" s="449"/>
      <c r="O39" s="449"/>
      <c r="P39" s="449"/>
      <c r="Q39" s="449"/>
      <c r="R39" s="449"/>
    </row>
    <row r="40" spans="1:21" x14ac:dyDescent="0.25">
      <c r="A40" s="446"/>
      <c r="B40" s="446"/>
      <c r="C40" s="448"/>
      <c r="D40" s="448"/>
      <c r="E40" s="446"/>
      <c r="F40" s="446" t="s">
        <v>2892</v>
      </c>
      <c r="G40" s="446"/>
      <c r="H40" s="446"/>
      <c r="I40" s="446"/>
      <c r="J40" s="446"/>
      <c r="K40" s="446"/>
      <c r="L40" s="446"/>
      <c r="M40" s="446"/>
      <c r="N40" s="446"/>
      <c r="O40" s="446"/>
      <c r="P40" s="446"/>
      <c r="Q40" s="446"/>
      <c r="R40" s="446"/>
      <c r="S40" s="446"/>
      <c r="T40" s="446"/>
    </row>
    <row r="45" spans="1:21" s="446" customFormat="1" ht="23.25" customHeight="1" x14ac:dyDescent="0.25">
      <c r="A45" s="444"/>
      <c r="B45" s="444"/>
      <c r="C45" s="444"/>
      <c r="D45" s="444"/>
      <c r="E45" s="444"/>
      <c r="F45" s="444"/>
      <c r="G45" s="444"/>
      <c r="H45" s="444"/>
      <c r="I45" s="444"/>
      <c r="J45" s="444"/>
      <c r="K45" s="444"/>
      <c r="L45" s="444"/>
      <c r="M45" s="444"/>
      <c r="N45" s="444"/>
      <c r="O45" s="444"/>
      <c r="P45" s="444"/>
      <c r="Q45" s="444"/>
      <c r="R45" s="444"/>
      <c r="S45" s="444"/>
      <c r="T45" s="444"/>
    </row>
    <row r="46" spans="1:21" s="447" customFormat="1" ht="24" customHeight="1" x14ac:dyDescent="0.25">
      <c r="A46" s="444"/>
      <c r="B46" s="444"/>
      <c r="C46" s="444"/>
      <c r="D46" s="444"/>
      <c r="E46" s="444"/>
      <c r="F46" s="444"/>
      <c r="G46" s="444"/>
      <c r="H46" s="444"/>
      <c r="I46" s="444"/>
      <c r="J46" s="444"/>
      <c r="K46" s="444"/>
      <c r="L46" s="444"/>
      <c r="M46" s="444"/>
      <c r="N46" s="444"/>
      <c r="O46" s="444"/>
      <c r="P46" s="444"/>
      <c r="Q46" s="444"/>
      <c r="R46" s="444"/>
      <c r="S46" s="444"/>
      <c r="T46" s="444"/>
    </row>
    <row r="47" spans="1:21" s="445" customFormat="1" ht="11.25" customHeight="1" x14ac:dyDescent="0.25">
      <c r="A47" s="444"/>
      <c r="B47" s="444"/>
      <c r="C47" s="444"/>
      <c r="D47" s="444"/>
      <c r="E47" s="444"/>
      <c r="F47" s="444"/>
      <c r="G47" s="444"/>
      <c r="H47" s="444"/>
      <c r="I47" s="444"/>
      <c r="J47" s="444"/>
      <c r="K47" s="444"/>
      <c r="L47" s="444"/>
      <c r="M47" s="444"/>
      <c r="N47" s="444"/>
      <c r="O47" s="444"/>
      <c r="P47" s="444"/>
      <c r="Q47" s="444"/>
      <c r="R47" s="444"/>
      <c r="S47" s="444"/>
      <c r="T47" s="444"/>
      <c r="U47" s="446"/>
    </row>
    <row r="48" spans="1:21" ht="17.25" customHeight="1" x14ac:dyDescent="0.25"/>
    <row r="49" ht="17.25" customHeight="1" x14ac:dyDescent="0.25"/>
    <row r="50" ht="17.25" customHeight="1" x14ac:dyDescent="0.25"/>
    <row r="51" ht="17.25" customHeight="1" x14ac:dyDescent="0.25"/>
    <row r="52" ht="9" customHeight="1" x14ac:dyDescent="0.25"/>
    <row r="53" ht="17.25" customHeight="1" x14ac:dyDescent="0.25"/>
  </sheetData>
  <mergeCells count="52">
    <mergeCell ref="R11:S11"/>
    <mergeCell ref="L14:M15"/>
    <mergeCell ref="A14:I15"/>
    <mergeCell ref="A10:K10"/>
    <mergeCell ref="J13:T13"/>
    <mergeCell ref="M9:Q9"/>
    <mergeCell ref="M10:Q10"/>
    <mergeCell ref="A11:K11"/>
    <mergeCell ref="A1:Q1"/>
    <mergeCell ref="A2:Q2"/>
    <mergeCell ref="R1:T1"/>
    <mergeCell ref="R2:T2"/>
    <mergeCell ref="M8:Q8"/>
    <mergeCell ref="M5:Q5"/>
    <mergeCell ref="A8:K8"/>
    <mergeCell ref="B32:M32"/>
    <mergeCell ref="B24:M24"/>
    <mergeCell ref="J21:K21"/>
    <mergeCell ref="N16:T16"/>
    <mergeCell ref="A4:S4"/>
    <mergeCell ref="A7:K7"/>
    <mergeCell ref="R7:S7"/>
    <mergeCell ref="A6:K6"/>
    <mergeCell ref="A5:K5"/>
    <mergeCell ref="R5:S5"/>
    <mergeCell ref="A35:R35"/>
    <mergeCell ref="B31:M31"/>
    <mergeCell ref="B33:M33"/>
    <mergeCell ref="N14:T15"/>
    <mergeCell ref="J14:K14"/>
    <mergeCell ref="B28:M28"/>
    <mergeCell ref="B23:M23"/>
    <mergeCell ref="B30:M30"/>
    <mergeCell ref="B25:M25"/>
    <mergeCell ref="B26:M26"/>
    <mergeCell ref="B27:M27"/>
    <mergeCell ref="B29:M29"/>
    <mergeCell ref="R6:S6"/>
    <mergeCell ref="R8:S8"/>
    <mergeCell ref="M6:Q6"/>
    <mergeCell ref="M7:Q7"/>
    <mergeCell ref="M11:Q11"/>
    <mergeCell ref="R10:S10"/>
    <mergeCell ref="A9:K9"/>
    <mergeCell ref="R9:S9"/>
    <mergeCell ref="B22:M22"/>
    <mergeCell ref="A19:T19"/>
    <mergeCell ref="N22:P22"/>
    <mergeCell ref="Q22:T22"/>
    <mergeCell ref="A20:T20"/>
    <mergeCell ref="A16:I16"/>
    <mergeCell ref="L16:M16"/>
  </mergeCells>
  <printOptions horizontalCentered="1"/>
  <pageMargins left="0.59055118110236227" right="0.19685039370078741" top="0.51181102362204722" bottom="0.47244094488188981" header="0.51181102362204722" footer="0.51181102362204722"/>
  <pageSetup paperSize="9" scale="1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showGridLines="0" workbookViewId="0">
      <selection sqref="A1:H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9" ht="12.75" x14ac:dyDescent="0.25">
      <c r="A1" s="49" t="s">
        <v>2333</v>
      </c>
      <c r="B1" s="48"/>
      <c r="C1" s="48"/>
      <c r="D1" s="48"/>
      <c r="E1" s="48"/>
      <c r="F1" s="48"/>
      <c r="G1" s="48"/>
      <c r="H1" s="48"/>
      <c r="I1" s="47" t="s">
        <v>2332</v>
      </c>
    </row>
    <row r="2" spans="1:9" ht="12.75" x14ac:dyDescent="0.25">
      <c r="A2" s="49" t="s">
        <v>2388</v>
      </c>
      <c r="B2" s="48"/>
      <c r="C2" s="48"/>
      <c r="D2" s="48"/>
      <c r="E2" s="48"/>
      <c r="F2" s="48"/>
      <c r="G2" s="48"/>
      <c r="H2" s="48"/>
      <c r="I2" s="47" t="s">
        <v>2387</v>
      </c>
    </row>
    <row r="3" spans="1:9" x14ac:dyDescent="0.25">
      <c r="A3" s="196"/>
      <c r="B3" s="217"/>
      <c r="C3" s="196"/>
      <c r="D3" s="196"/>
      <c r="E3" s="196"/>
      <c r="F3" s="196"/>
      <c r="G3" s="196"/>
      <c r="H3" s="196"/>
      <c r="I3" s="196"/>
    </row>
    <row r="4" spans="1:9" ht="12.75" x14ac:dyDescent="0.25">
      <c r="A4" s="40" t="s">
        <v>2409</v>
      </c>
      <c r="B4" s="39"/>
      <c r="C4" s="39"/>
      <c r="D4" s="39"/>
      <c r="E4" s="39"/>
      <c r="F4" s="39"/>
      <c r="G4" s="39"/>
      <c r="H4" s="39"/>
      <c r="I4" s="39"/>
    </row>
    <row r="5" spans="1:9" ht="12.75" x14ac:dyDescent="0.25">
      <c r="A5" s="210" t="s">
        <v>2328</v>
      </c>
      <c r="B5" s="208" t="s">
        <v>315</v>
      </c>
      <c r="C5" s="208" t="s">
        <v>33</v>
      </c>
      <c r="D5" s="208" t="s">
        <v>2385</v>
      </c>
      <c r="E5" s="209"/>
      <c r="F5" s="209"/>
      <c r="G5" s="208" t="s">
        <v>2326</v>
      </c>
      <c r="H5" s="208" t="s">
        <v>2384</v>
      </c>
      <c r="I5" s="209"/>
    </row>
    <row r="6" spans="1:9" ht="45" x14ac:dyDescent="0.25">
      <c r="A6" s="63"/>
      <c r="B6" s="63"/>
      <c r="C6" s="63"/>
      <c r="D6" s="33" t="s">
        <v>2383</v>
      </c>
      <c r="E6" s="33" t="s">
        <v>2382</v>
      </c>
      <c r="F6" s="33" t="s">
        <v>2323</v>
      </c>
      <c r="G6" s="63"/>
      <c r="H6" s="33" t="s">
        <v>2408</v>
      </c>
      <c r="I6" s="33" t="s">
        <v>2407</v>
      </c>
    </row>
    <row r="7" spans="1:9" x14ac:dyDescent="0.25">
      <c r="A7" s="279" t="s">
        <v>1354</v>
      </c>
      <c r="B7" s="278" t="s">
        <v>2406</v>
      </c>
      <c r="C7" s="25">
        <v>25918253</v>
      </c>
      <c r="D7" s="25">
        <v>23291943.030000001</v>
      </c>
      <c r="E7" s="25">
        <v>531567.13</v>
      </c>
      <c r="F7" s="25">
        <v>0</v>
      </c>
      <c r="G7" s="25">
        <v>2094742.84</v>
      </c>
      <c r="H7" s="25">
        <v>115915.5</v>
      </c>
      <c r="I7" s="25">
        <v>23707594.66</v>
      </c>
    </row>
    <row r="8" spans="1:9" x14ac:dyDescent="0.25">
      <c r="A8" s="281" t="s">
        <v>1762</v>
      </c>
      <c r="B8" s="280" t="s">
        <v>1761</v>
      </c>
      <c r="C8" s="29">
        <v>340946</v>
      </c>
      <c r="D8" s="29">
        <v>340407.17</v>
      </c>
      <c r="E8" s="29">
        <v>0</v>
      </c>
      <c r="F8" s="29">
        <v>0</v>
      </c>
      <c r="G8" s="29">
        <v>538.83000000000004</v>
      </c>
      <c r="H8" s="29">
        <v>0</v>
      </c>
      <c r="I8" s="29">
        <v>340407.17</v>
      </c>
    </row>
    <row r="9" spans="1:9" ht="22.5" x14ac:dyDescent="0.25">
      <c r="A9" s="281" t="s">
        <v>1760</v>
      </c>
      <c r="B9" s="280" t="s">
        <v>1759</v>
      </c>
      <c r="C9" s="29">
        <v>267463</v>
      </c>
      <c r="D9" s="29">
        <v>265762.07</v>
      </c>
      <c r="E9" s="29">
        <v>0</v>
      </c>
      <c r="F9" s="29">
        <v>0</v>
      </c>
      <c r="G9" s="29">
        <v>1700.93</v>
      </c>
      <c r="H9" s="29">
        <v>0</v>
      </c>
      <c r="I9" s="29">
        <v>265762.07</v>
      </c>
    </row>
    <row r="10" spans="1:9" x14ac:dyDescent="0.25">
      <c r="A10" s="281" t="s">
        <v>1758</v>
      </c>
      <c r="B10" s="280" t="s">
        <v>1757</v>
      </c>
      <c r="C10" s="29">
        <v>14665</v>
      </c>
      <c r="D10" s="29">
        <v>14556.58</v>
      </c>
      <c r="E10" s="29">
        <v>0</v>
      </c>
      <c r="F10" s="29">
        <v>0</v>
      </c>
      <c r="G10" s="29">
        <v>108.42</v>
      </c>
      <c r="H10" s="29">
        <v>0</v>
      </c>
      <c r="I10" s="29">
        <v>14556.58</v>
      </c>
    </row>
    <row r="11" spans="1:9" ht="22.5" x14ac:dyDescent="0.25">
      <c r="A11" s="281" t="s">
        <v>2195</v>
      </c>
      <c r="B11" s="280" t="s">
        <v>2194</v>
      </c>
      <c r="C11" s="29">
        <v>390000</v>
      </c>
      <c r="D11" s="29">
        <v>343874.63</v>
      </c>
      <c r="E11" s="29">
        <v>0</v>
      </c>
      <c r="F11" s="29">
        <v>0</v>
      </c>
      <c r="G11" s="29">
        <v>46125.37</v>
      </c>
      <c r="H11" s="29">
        <v>0</v>
      </c>
      <c r="I11" s="29">
        <v>343874.63</v>
      </c>
    </row>
    <row r="12" spans="1:9" x14ac:dyDescent="0.25">
      <c r="A12" s="281" t="s">
        <v>2104</v>
      </c>
      <c r="B12" s="280" t="s">
        <v>2103</v>
      </c>
      <c r="C12" s="29">
        <v>114365</v>
      </c>
      <c r="D12" s="29">
        <v>98798.98</v>
      </c>
      <c r="E12" s="29">
        <v>0</v>
      </c>
      <c r="F12" s="29">
        <v>0</v>
      </c>
      <c r="G12" s="29">
        <v>15566.02</v>
      </c>
      <c r="H12" s="29">
        <v>0</v>
      </c>
      <c r="I12" s="29">
        <v>98798.98</v>
      </c>
    </row>
    <row r="13" spans="1:9" x14ac:dyDescent="0.25">
      <c r="A13" s="281" t="s">
        <v>1756</v>
      </c>
      <c r="B13" s="280" t="s">
        <v>1755</v>
      </c>
      <c r="C13" s="29">
        <v>1188352</v>
      </c>
      <c r="D13" s="29">
        <v>1153300.81</v>
      </c>
      <c r="E13" s="29">
        <v>0</v>
      </c>
      <c r="F13" s="29">
        <v>0</v>
      </c>
      <c r="G13" s="29">
        <v>35051.19</v>
      </c>
      <c r="H13" s="29">
        <v>0</v>
      </c>
      <c r="I13" s="29">
        <v>1153300.81</v>
      </c>
    </row>
    <row r="14" spans="1:9" x14ac:dyDescent="0.25">
      <c r="A14" s="281" t="s">
        <v>1754</v>
      </c>
      <c r="B14" s="280" t="s">
        <v>1753</v>
      </c>
      <c r="C14" s="29">
        <v>34100</v>
      </c>
      <c r="D14" s="29">
        <v>33185.449999999997</v>
      </c>
      <c r="E14" s="29">
        <v>0</v>
      </c>
      <c r="F14" s="29">
        <v>0</v>
      </c>
      <c r="G14" s="29">
        <v>914.55</v>
      </c>
      <c r="H14" s="29">
        <v>0</v>
      </c>
      <c r="I14" s="29">
        <v>33185.449999999997</v>
      </c>
    </row>
    <row r="15" spans="1:9" x14ac:dyDescent="0.25">
      <c r="A15" s="281" t="s">
        <v>1752</v>
      </c>
      <c r="B15" s="280" t="s">
        <v>1751</v>
      </c>
      <c r="C15" s="29">
        <v>562512</v>
      </c>
      <c r="D15" s="29">
        <v>556391.02</v>
      </c>
      <c r="E15" s="29">
        <v>0</v>
      </c>
      <c r="F15" s="29">
        <v>0</v>
      </c>
      <c r="G15" s="29">
        <v>6120.98</v>
      </c>
      <c r="H15" s="29">
        <v>0</v>
      </c>
      <c r="I15" s="29">
        <v>556391.02</v>
      </c>
    </row>
    <row r="16" spans="1:9" x14ac:dyDescent="0.25">
      <c r="A16" s="281" t="s">
        <v>1336</v>
      </c>
      <c r="B16" s="280" t="s">
        <v>1335</v>
      </c>
      <c r="C16" s="29">
        <v>158059.26999999999</v>
      </c>
      <c r="D16" s="29">
        <v>145558.95000000001</v>
      </c>
      <c r="E16" s="29">
        <v>0</v>
      </c>
      <c r="F16" s="29">
        <v>0</v>
      </c>
      <c r="G16" s="29">
        <v>12500.32</v>
      </c>
      <c r="H16" s="29">
        <v>0</v>
      </c>
      <c r="I16" s="29">
        <v>145558.95000000001</v>
      </c>
    </row>
    <row r="17" spans="1:9" x14ac:dyDescent="0.25">
      <c r="A17" s="281" t="s">
        <v>2102</v>
      </c>
      <c r="B17" s="280" t="s">
        <v>2101</v>
      </c>
      <c r="C17" s="29">
        <v>43900</v>
      </c>
      <c r="D17" s="29">
        <v>42024.52</v>
      </c>
      <c r="E17" s="29">
        <v>0</v>
      </c>
      <c r="F17" s="29">
        <v>0</v>
      </c>
      <c r="G17" s="29">
        <v>1875.48</v>
      </c>
      <c r="H17" s="29">
        <v>0</v>
      </c>
      <c r="I17" s="29">
        <v>42024.52</v>
      </c>
    </row>
    <row r="18" spans="1:9" x14ac:dyDescent="0.25">
      <c r="A18" s="281" t="s">
        <v>1997</v>
      </c>
      <c r="B18" s="280" t="s">
        <v>1996</v>
      </c>
      <c r="C18" s="29">
        <v>68920</v>
      </c>
      <c r="D18" s="29">
        <v>68304.75</v>
      </c>
      <c r="E18" s="29">
        <v>0</v>
      </c>
      <c r="F18" s="29">
        <v>0</v>
      </c>
      <c r="G18" s="29">
        <v>615.25</v>
      </c>
      <c r="H18" s="29">
        <v>0</v>
      </c>
      <c r="I18" s="29">
        <v>68304.75</v>
      </c>
    </row>
    <row r="19" spans="1:9" x14ac:dyDescent="0.25">
      <c r="A19" s="281" t="s">
        <v>1342</v>
      </c>
      <c r="B19" s="280" t="s">
        <v>1341</v>
      </c>
      <c r="C19" s="29">
        <v>536014.15</v>
      </c>
      <c r="D19" s="29">
        <v>504568.13</v>
      </c>
      <c r="E19" s="29">
        <v>14953.61</v>
      </c>
      <c r="F19" s="29">
        <v>0</v>
      </c>
      <c r="G19" s="29">
        <v>16492.41</v>
      </c>
      <c r="H19" s="29">
        <v>0</v>
      </c>
      <c r="I19" s="29">
        <v>519521.74</v>
      </c>
    </row>
    <row r="20" spans="1:9" x14ac:dyDescent="0.25">
      <c r="A20" s="281" t="s">
        <v>1750</v>
      </c>
      <c r="B20" s="280" t="s">
        <v>1749</v>
      </c>
      <c r="C20" s="29">
        <v>932596</v>
      </c>
      <c r="D20" s="29">
        <v>929172.86</v>
      </c>
      <c r="E20" s="29">
        <v>0</v>
      </c>
      <c r="F20" s="29">
        <v>0</v>
      </c>
      <c r="G20" s="29">
        <v>3423.14</v>
      </c>
      <c r="H20" s="29">
        <v>0</v>
      </c>
      <c r="I20" s="29">
        <v>929172.86</v>
      </c>
    </row>
    <row r="21" spans="1:9" x14ac:dyDescent="0.25">
      <c r="A21" s="281" t="s">
        <v>1344</v>
      </c>
      <c r="B21" s="280" t="s">
        <v>1343</v>
      </c>
      <c r="C21" s="29">
        <v>167176.5</v>
      </c>
      <c r="D21" s="29">
        <v>158573.09</v>
      </c>
      <c r="E21" s="29">
        <v>1611.6</v>
      </c>
      <c r="F21" s="29">
        <v>0</v>
      </c>
      <c r="G21" s="29">
        <v>6991.81</v>
      </c>
      <c r="H21" s="29">
        <v>0</v>
      </c>
      <c r="I21" s="29">
        <v>160184.69</v>
      </c>
    </row>
    <row r="22" spans="1:9" x14ac:dyDescent="0.25">
      <c r="A22" s="281" t="s">
        <v>1995</v>
      </c>
      <c r="B22" s="280" t="s">
        <v>1994</v>
      </c>
      <c r="C22" s="29">
        <v>181256.92</v>
      </c>
      <c r="D22" s="29">
        <v>177525.44</v>
      </c>
      <c r="E22" s="29">
        <v>0</v>
      </c>
      <c r="F22" s="29">
        <v>0</v>
      </c>
      <c r="G22" s="29">
        <v>3731.48</v>
      </c>
      <c r="H22" s="29">
        <v>0</v>
      </c>
      <c r="I22" s="29">
        <v>177525.44</v>
      </c>
    </row>
    <row r="23" spans="1:9" ht="22.5" x14ac:dyDescent="0.25">
      <c r="A23" s="281" t="s">
        <v>1330</v>
      </c>
      <c r="B23" s="280" t="s">
        <v>1329</v>
      </c>
      <c r="C23" s="29">
        <v>234766.81</v>
      </c>
      <c r="D23" s="29">
        <v>231796.12</v>
      </c>
      <c r="E23" s="29">
        <v>0</v>
      </c>
      <c r="F23" s="29">
        <v>0</v>
      </c>
      <c r="G23" s="29">
        <v>2970.69</v>
      </c>
      <c r="H23" s="29">
        <v>0</v>
      </c>
      <c r="I23" s="29">
        <v>231796.12</v>
      </c>
    </row>
    <row r="24" spans="1:9" x14ac:dyDescent="0.25">
      <c r="A24" s="281" t="s">
        <v>1953</v>
      </c>
      <c r="B24" s="280" t="s">
        <v>1952</v>
      </c>
      <c r="C24" s="29">
        <v>15307</v>
      </c>
      <c r="D24" s="29">
        <v>13094.95</v>
      </c>
      <c r="E24" s="29">
        <v>0</v>
      </c>
      <c r="F24" s="29">
        <v>0</v>
      </c>
      <c r="G24" s="29">
        <v>2212.0500000000002</v>
      </c>
      <c r="H24" s="29">
        <v>0</v>
      </c>
      <c r="I24" s="29">
        <v>13094.95</v>
      </c>
    </row>
    <row r="25" spans="1:9" x14ac:dyDescent="0.25">
      <c r="A25" s="281" t="s">
        <v>1972</v>
      </c>
      <c r="B25" s="280" t="s">
        <v>1971</v>
      </c>
      <c r="C25" s="29">
        <v>58277</v>
      </c>
      <c r="D25" s="29">
        <v>52288.23</v>
      </c>
      <c r="E25" s="29">
        <v>0</v>
      </c>
      <c r="F25" s="29">
        <v>0</v>
      </c>
      <c r="G25" s="29">
        <v>5988.77</v>
      </c>
      <c r="H25" s="29">
        <v>0</v>
      </c>
      <c r="I25" s="29">
        <v>52288.23</v>
      </c>
    </row>
    <row r="26" spans="1:9" x14ac:dyDescent="0.25">
      <c r="A26" s="281" t="s">
        <v>1951</v>
      </c>
      <c r="B26" s="280" t="s">
        <v>1950</v>
      </c>
      <c r="C26" s="29">
        <v>9862</v>
      </c>
      <c r="D26" s="29">
        <v>9085.77</v>
      </c>
      <c r="E26" s="29">
        <v>0</v>
      </c>
      <c r="F26" s="29">
        <v>0</v>
      </c>
      <c r="G26" s="29">
        <v>776.23</v>
      </c>
      <c r="H26" s="29">
        <v>0</v>
      </c>
      <c r="I26" s="29">
        <v>9085.77</v>
      </c>
    </row>
    <row r="27" spans="1:9" x14ac:dyDescent="0.25">
      <c r="A27" s="281" t="s">
        <v>1949</v>
      </c>
      <c r="B27" s="280" t="s">
        <v>1948</v>
      </c>
      <c r="C27" s="29">
        <v>1171</v>
      </c>
      <c r="D27" s="29">
        <v>1163.3499999999999</v>
      </c>
      <c r="E27" s="29">
        <v>0</v>
      </c>
      <c r="F27" s="29">
        <v>0</v>
      </c>
      <c r="G27" s="29">
        <v>7.65</v>
      </c>
      <c r="H27" s="29">
        <v>0</v>
      </c>
      <c r="I27" s="29">
        <v>1163.3499999999999</v>
      </c>
    </row>
    <row r="28" spans="1:9" x14ac:dyDescent="0.25">
      <c r="A28" s="281" t="s">
        <v>1348</v>
      </c>
      <c r="B28" s="280" t="s">
        <v>1347</v>
      </c>
      <c r="C28" s="29">
        <v>447397.75</v>
      </c>
      <c r="D28" s="29">
        <v>412040.33</v>
      </c>
      <c r="E28" s="29">
        <v>19800</v>
      </c>
      <c r="F28" s="29">
        <v>0</v>
      </c>
      <c r="G28" s="29">
        <v>15557.42</v>
      </c>
      <c r="H28" s="29">
        <v>0</v>
      </c>
      <c r="I28" s="29">
        <v>431840.33</v>
      </c>
    </row>
    <row r="29" spans="1:9" x14ac:dyDescent="0.25">
      <c r="A29" s="281" t="s">
        <v>1618</v>
      </c>
      <c r="B29" s="280" t="s">
        <v>1617</v>
      </c>
      <c r="C29" s="29">
        <v>969073.14</v>
      </c>
      <c r="D29" s="29">
        <v>807075.17</v>
      </c>
      <c r="E29" s="29">
        <v>15139.68</v>
      </c>
      <c r="F29" s="29">
        <v>0</v>
      </c>
      <c r="G29" s="29">
        <v>146858.29</v>
      </c>
      <c r="H29" s="29">
        <v>0</v>
      </c>
      <c r="I29" s="29">
        <v>822214.85</v>
      </c>
    </row>
    <row r="30" spans="1:9" x14ac:dyDescent="0.25">
      <c r="A30" s="281" t="s">
        <v>1346</v>
      </c>
      <c r="B30" s="280" t="s">
        <v>1345</v>
      </c>
      <c r="C30" s="29">
        <v>671937</v>
      </c>
      <c r="D30" s="29">
        <v>627503.98</v>
      </c>
      <c r="E30" s="29">
        <v>0</v>
      </c>
      <c r="F30" s="29">
        <v>0</v>
      </c>
      <c r="G30" s="29">
        <v>44433.02</v>
      </c>
      <c r="H30" s="29">
        <v>0</v>
      </c>
      <c r="I30" s="29">
        <v>627503.98</v>
      </c>
    </row>
    <row r="31" spans="1:9" x14ac:dyDescent="0.25">
      <c r="A31" s="281" t="s">
        <v>1350</v>
      </c>
      <c r="B31" s="280" t="s">
        <v>1349</v>
      </c>
      <c r="C31" s="29">
        <v>258007.12</v>
      </c>
      <c r="D31" s="29">
        <v>244136.84</v>
      </c>
      <c r="E31" s="29">
        <v>0</v>
      </c>
      <c r="F31" s="29">
        <v>0</v>
      </c>
      <c r="G31" s="29">
        <v>13870.28</v>
      </c>
      <c r="H31" s="29">
        <v>0</v>
      </c>
      <c r="I31" s="29">
        <v>244136.84</v>
      </c>
    </row>
    <row r="32" spans="1:9" x14ac:dyDescent="0.25">
      <c r="A32" s="281" t="s">
        <v>1947</v>
      </c>
      <c r="B32" s="280" t="s">
        <v>1946</v>
      </c>
      <c r="C32" s="29">
        <v>151910</v>
      </c>
      <c r="D32" s="29">
        <v>136965.81</v>
      </c>
      <c r="E32" s="29">
        <v>0</v>
      </c>
      <c r="F32" s="29">
        <v>0</v>
      </c>
      <c r="G32" s="29">
        <v>14944.19</v>
      </c>
      <c r="H32" s="29">
        <v>0</v>
      </c>
      <c r="I32" s="29">
        <v>136965.81</v>
      </c>
    </row>
    <row r="33" spans="1:9" x14ac:dyDescent="0.25">
      <c r="A33" s="281" t="s">
        <v>1690</v>
      </c>
      <c r="B33" s="280" t="s">
        <v>1689</v>
      </c>
      <c r="C33" s="29">
        <v>18280</v>
      </c>
      <c r="D33" s="29">
        <v>15514.81</v>
      </c>
      <c r="E33" s="29">
        <v>0</v>
      </c>
      <c r="F33" s="29">
        <v>0</v>
      </c>
      <c r="G33" s="29">
        <v>2765.19</v>
      </c>
      <c r="H33" s="29">
        <v>0</v>
      </c>
      <c r="I33" s="29">
        <v>15514.81</v>
      </c>
    </row>
    <row r="34" spans="1:9" x14ac:dyDescent="0.25">
      <c r="A34" s="281" t="s">
        <v>1945</v>
      </c>
      <c r="B34" s="280" t="s">
        <v>1944</v>
      </c>
      <c r="C34" s="29">
        <v>1642617.23</v>
      </c>
      <c r="D34" s="29">
        <v>1226645.8500000001</v>
      </c>
      <c r="E34" s="29">
        <v>43405.49</v>
      </c>
      <c r="F34" s="29">
        <v>0</v>
      </c>
      <c r="G34" s="29">
        <v>372565.89</v>
      </c>
      <c r="H34" s="29">
        <v>0</v>
      </c>
      <c r="I34" s="29">
        <v>1270051.3400000001</v>
      </c>
    </row>
    <row r="35" spans="1:9" ht="22.5" x14ac:dyDescent="0.25">
      <c r="A35" s="281" t="s">
        <v>1688</v>
      </c>
      <c r="B35" s="280" t="s">
        <v>1687</v>
      </c>
      <c r="C35" s="29">
        <v>4036544</v>
      </c>
      <c r="D35" s="29">
        <v>4022631.85</v>
      </c>
      <c r="E35" s="29">
        <v>0</v>
      </c>
      <c r="F35" s="29">
        <v>0</v>
      </c>
      <c r="G35" s="29">
        <v>13912.15</v>
      </c>
      <c r="H35" s="29">
        <v>0</v>
      </c>
      <c r="I35" s="29">
        <v>4022631.85</v>
      </c>
    </row>
    <row r="36" spans="1:9" x14ac:dyDescent="0.25">
      <c r="A36" s="281" t="s">
        <v>1686</v>
      </c>
      <c r="B36" s="280" t="s">
        <v>1685</v>
      </c>
      <c r="C36" s="29">
        <v>27950</v>
      </c>
      <c r="D36" s="29">
        <v>26091.78</v>
      </c>
      <c r="E36" s="29">
        <v>0</v>
      </c>
      <c r="F36" s="29">
        <v>0</v>
      </c>
      <c r="G36" s="29">
        <v>1858.22</v>
      </c>
      <c r="H36" s="29">
        <v>0</v>
      </c>
      <c r="I36" s="29">
        <v>26091.78</v>
      </c>
    </row>
    <row r="37" spans="1:9" ht="22.5" x14ac:dyDescent="0.25">
      <c r="A37" s="281" t="s">
        <v>1748</v>
      </c>
      <c r="B37" s="280" t="s">
        <v>1747</v>
      </c>
      <c r="C37" s="29">
        <v>347056</v>
      </c>
      <c r="D37" s="29">
        <v>333146.33</v>
      </c>
      <c r="E37" s="29">
        <v>0</v>
      </c>
      <c r="F37" s="29">
        <v>0</v>
      </c>
      <c r="G37" s="29">
        <v>13909.67</v>
      </c>
      <c r="H37" s="29">
        <v>0</v>
      </c>
      <c r="I37" s="29">
        <v>333146.33</v>
      </c>
    </row>
    <row r="38" spans="1:9" ht="22.5" x14ac:dyDescent="0.25">
      <c r="A38" s="281" t="s">
        <v>1338</v>
      </c>
      <c r="B38" s="280" t="s">
        <v>1337</v>
      </c>
      <c r="C38" s="29">
        <v>56005.51</v>
      </c>
      <c r="D38" s="29">
        <v>42019.02</v>
      </c>
      <c r="E38" s="29">
        <v>0</v>
      </c>
      <c r="F38" s="29">
        <v>0</v>
      </c>
      <c r="G38" s="29">
        <v>13986.49</v>
      </c>
      <c r="H38" s="29">
        <v>0</v>
      </c>
      <c r="I38" s="29">
        <v>42019.02</v>
      </c>
    </row>
    <row r="39" spans="1:9" x14ac:dyDescent="0.25">
      <c r="A39" s="281" t="s">
        <v>1746</v>
      </c>
      <c r="B39" s="280" t="s">
        <v>1745</v>
      </c>
      <c r="C39" s="29">
        <v>2049828</v>
      </c>
      <c r="D39" s="29">
        <v>1502355.21</v>
      </c>
      <c r="E39" s="29">
        <v>355198.62</v>
      </c>
      <c r="F39" s="29">
        <v>0</v>
      </c>
      <c r="G39" s="29">
        <v>192274.17</v>
      </c>
      <c r="H39" s="29">
        <v>0</v>
      </c>
      <c r="I39" s="29">
        <v>1857553.83</v>
      </c>
    </row>
    <row r="40" spans="1:9" x14ac:dyDescent="0.25">
      <c r="A40" s="281" t="s">
        <v>2100</v>
      </c>
      <c r="B40" s="280" t="s">
        <v>2099</v>
      </c>
      <c r="C40" s="29">
        <v>85000</v>
      </c>
      <c r="D40" s="29">
        <v>77848.28</v>
      </c>
      <c r="E40" s="29">
        <v>0</v>
      </c>
      <c r="F40" s="29">
        <v>0</v>
      </c>
      <c r="G40" s="29">
        <v>7151.72</v>
      </c>
      <c r="H40" s="29">
        <v>0</v>
      </c>
      <c r="I40" s="29">
        <v>77848.28</v>
      </c>
    </row>
    <row r="41" spans="1:9" ht="22.5" x14ac:dyDescent="0.25">
      <c r="A41" s="281" t="s">
        <v>2405</v>
      </c>
      <c r="B41" s="280" t="s">
        <v>2404</v>
      </c>
      <c r="C41" s="29">
        <v>1200</v>
      </c>
      <c r="D41" s="29">
        <v>0</v>
      </c>
      <c r="E41" s="29">
        <v>0</v>
      </c>
      <c r="F41" s="29">
        <v>0</v>
      </c>
      <c r="G41" s="29">
        <v>1200</v>
      </c>
      <c r="H41" s="29">
        <v>0</v>
      </c>
      <c r="I41" s="29">
        <v>0</v>
      </c>
    </row>
    <row r="42" spans="1:9" x14ac:dyDescent="0.25">
      <c r="A42" s="281" t="s">
        <v>1943</v>
      </c>
      <c r="B42" s="280" t="s">
        <v>1942</v>
      </c>
      <c r="C42" s="29">
        <v>377055</v>
      </c>
      <c r="D42" s="29">
        <v>360937.98</v>
      </c>
      <c r="E42" s="29">
        <v>0</v>
      </c>
      <c r="F42" s="29">
        <v>0</v>
      </c>
      <c r="G42" s="29">
        <v>16117.02</v>
      </c>
      <c r="H42" s="29">
        <v>0</v>
      </c>
      <c r="I42" s="29">
        <v>360937.98</v>
      </c>
    </row>
    <row r="43" spans="1:9" x14ac:dyDescent="0.25">
      <c r="A43" s="281" t="s">
        <v>1326</v>
      </c>
      <c r="B43" s="280" t="s">
        <v>1325</v>
      </c>
      <c r="C43" s="29">
        <v>239682</v>
      </c>
      <c r="D43" s="29">
        <v>220384.2</v>
      </c>
      <c r="E43" s="29">
        <v>4874.1400000000003</v>
      </c>
      <c r="F43" s="29">
        <v>0</v>
      </c>
      <c r="G43" s="29">
        <v>14423.66</v>
      </c>
      <c r="H43" s="29">
        <v>115915.5</v>
      </c>
      <c r="I43" s="29">
        <v>109342.84</v>
      </c>
    </row>
    <row r="44" spans="1:9" x14ac:dyDescent="0.25">
      <c r="A44" s="281" t="s">
        <v>1340</v>
      </c>
      <c r="B44" s="280" t="s">
        <v>1339</v>
      </c>
      <c r="C44" s="29">
        <v>300030.96999999997</v>
      </c>
      <c r="D44" s="29">
        <v>273277.28000000003</v>
      </c>
      <c r="E44" s="29">
        <v>0</v>
      </c>
      <c r="F44" s="29">
        <v>0</v>
      </c>
      <c r="G44" s="29">
        <v>26753.69</v>
      </c>
      <c r="H44" s="29">
        <v>0</v>
      </c>
      <c r="I44" s="29">
        <v>273277.28000000003</v>
      </c>
    </row>
    <row r="45" spans="1:9" ht="22.5" x14ac:dyDescent="0.25">
      <c r="A45" s="281" t="s">
        <v>1860</v>
      </c>
      <c r="B45" s="280" t="s">
        <v>1859</v>
      </c>
      <c r="C45" s="29">
        <v>118757</v>
      </c>
      <c r="D45" s="29">
        <v>117257.2</v>
      </c>
      <c r="E45" s="29">
        <v>0</v>
      </c>
      <c r="F45" s="29">
        <v>0</v>
      </c>
      <c r="G45" s="29">
        <v>1499.8</v>
      </c>
      <c r="H45" s="29">
        <v>0</v>
      </c>
      <c r="I45" s="29">
        <v>117257.2</v>
      </c>
    </row>
    <row r="46" spans="1:9" ht="22.5" x14ac:dyDescent="0.25">
      <c r="A46" s="281" t="s">
        <v>1744</v>
      </c>
      <c r="B46" s="280" t="s">
        <v>1743</v>
      </c>
      <c r="C46" s="29">
        <v>359040</v>
      </c>
      <c r="D46" s="29">
        <v>283090.08</v>
      </c>
      <c r="E46" s="29">
        <v>4047</v>
      </c>
      <c r="F46" s="29">
        <v>0</v>
      </c>
      <c r="G46" s="29">
        <v>71902.92</v>
      </c>
      <c r="H46" s="29">
        <v>0</v>
      </c>
      <c r="I46" s="29">
        <v>287137.08</v>
      </c>
    </row>
    <row r="47" spans="1:9" x14ac:dyDescent="0.25">
      <c r="A47" s="281" t="s">
        <v>1993</v>
      </c>
      <c r="B47" s="280" t="s">
        <v>1992</v>
      </c>
      <c r="C47" s="29">
        <v>600</v>
      </c>
      <c r="D47" s="29">
        <v>364</v>
      </c>
      <c r="E47" s="29">
        <v>0</v>
      </c>
      <c r="F47" s="29">
        <v>0</v>
      </c>
      <c r="G47" s="29">
        <v>236</v>
      </c>
      <c r="H47" s="29">
        <v>0</v>
      </c>
      <c r="I47" s="29">
        <v>364</v>
      </c>
    </row>
    <row r="48" spans="1:9" x14ac:dyDescent="0.25">
      <c r="A48" s="281" t="s">
        <v>1332</v>
      </c>
      <c r="B48" s="280" t="s">
        <v>1331</v>
      </c>
      <c r="C48" s="29">
        <v>113035</v>
      </c>
      <c r="D48" s="29">
        <v>77950.77</v>
      </c>
      <c r="E48" s="29">
        <v>0</v>
      </c>
      <c r="F48" s="29">
        <v>0</v>
      </c>
      <c r="G48" s="29">
        <v>35084.230000000003</v>
      </c>
      <c r="H48" s="29">
        <v>0</v>
      </c>
      <c r="I48" s="29">
        <v>77950.77</v>
      </c>
    </row>
    <row r="49" spans="1:9" ht="22.5" x14ac:dyDescent="0.25">
      <c r="A49" s="281" t="s">
        <v>2098</v>
      </c>
      <c r="B49" s="280" t="s">
        <v>2097</v>
      </c>
      <c r="C49" s="29">
        <v>16300</v>
      </c>
      <c r="D49" s="29">
        <v>12529.41</v>
      </c>
      <c r="E49" s="29">
        <v>0</v>
      </c>
      <c r="F49" s="29">
        <v>0</v>
      </c>
      <c r="G49" s="29">
        <v>3770.59</v>
      </c>
      <c r="H49" s="29">
        <v>0</v>
      </c>
      <c r="I49" s="29">
        <v>12529.41</v>
      </c>
    </row>
    <row r="50" spans="1:9" x14ac:dyDescent="0.25">
      <c r="A50" s="281" t="s">
        <v>1616</v>
      </c>
      <c r="B50" s="280" t="s">
        <v>1615</v>
      </c>
      <c r="C50" s="29">
        <v>167091</v>
      </c>
      <c r="D50" s="29">
        <v>152547.04</v>
      </c>
      <c r="E50" s="29">
        <v>0</v>
      </c>
      <c r="F50" s="29">
        <v>0</v>
      </c>
      <c r="G50" s="29">
        <v>14543.96</v>
      </c>
      <c r="H50" s="29">
        <v>0</v>
      </c>
      <c r="I50" s="29">
        <v>152547.04</v>
      </c>
    </row>
    <row r="51" spans="1:9" x14ac:dyDescent="0.25">
      <c r="A51" s="281" t="s">
        <v>1614</v>
      </c>
      <c r="B51" s="280" t="s">
        <v>1613</v>
      </c>
      <c r="C51" s="29">
        <v>822152.56</v>
      </c>
      <c r="D51" s="29">
        <v>469237.45</v>
      </c>
      <c r="E51" s="29">
        <v>24958.09</v>
      </c>
      <c r="F51" s="29">
        <v>0</v>
      </c>
      <c r="G51" s="29">
        <v>327957.02</v>
      </c>
      <c r="H51" s="29">
        <v>0</v>
      </c>
      <c r="I51" s="29">
        <v>494195.54</v>
      </c>
    </row>
    <row r="52" spans="1:9" x14ac:dyDescent="0.25">
      <c r="A52" s="281" t="s">
        <v>1742</v>
      </c>
      <c r="B52" s="280" t="s">
        <v>1741</v>
      </c>
      <c r="C52" s="29">
        <v>221137</v>
      </c>
      <c r="D52" s="29">
        <v>168340.55</v>
      </c>
      <c r="E52" s="29">
        <v>0</v>
      </c>
      <c r="F52" s="29">
        <v>0</v>
      </c>
      <c r="G52" s="29">
        <v>52796.45</v>
      </c>
      <c r="H52" s="29">
        <v>0</v>
      </c>
      <c r="I52" s="29">
        <v>168340.55</v>
      </c>
    </row>
    <row r="53" spans="1:9" x14ac:dyDescent="0.25">
      <c r="A53" s="281" t="s">
        <v>1334</v>
      </c>
      <c r="B53" s="280" t="s">
        <v>1333</v>
      </c>
      <c r="C53" s="29">
        <v>377968.63</v>
      </c>
      <c r="D53" s="29">
        <v>345931.59</v>
      </c>
      <c r="E53" s="29">
        <v>0</v>
      </c>
      <c r="F53" s="29">
        <v>0</v>
      </c>
      <c r="G53" s="29">
        <v>32037.040000000001</v>
      </c>
      <c r="H53" s="29">
        <v>0</v>
      </c>
      <c r="I53" s="29">
        <v>345931.59</v>
      </c>
    </row>
    <row r="54" spans="1:9" x14ac:dyDescent="0.25">
      <c r="A54" s="281" t="s">
        <v>1684</v>
      </c>
      <c r="B54" s="280" t="s">
        <v>1683</v>
      </c>
      <c r="C54" s="29">
        <v>289843</v>
      </c>
      <c r="D54" s="29">
        <v>269310.46999999997</v>
      </c>
      <c r="E54" s="29">
        <v>0</v>
      </c>
      <c r="F54" s="29">
        <v>0</v>
      </c>
      <c r="G54" s="29">
        <v>20532.53</v>
      </c>
      <c r="H54" s="29">
        <v>0</v>
      </c>
      <c r="I54" s="29">
        <v>269310.46999999997</v>
      </c>
    </row>
    <row r="55" spans="1:9" x14ac:dyDescent="0.25">
      <c r="A55" s="281" t="s">
        <v>2096</v>
      </c>
      <c r="B55" s="280" t="s">
        <v>2095</v>
      </c>
      <c r="C55" s="29">
        <v>388125</v>
      </c>
      <c r="D55" s="29">
        <v>381583.63</v>
      </c>
      <c r="E55" s="29">
        <v>0</v>
      </c>
      <c r="F55" s="29">
        <v>0</v>
      </c>
      <c r="G55" s="29">
        <v>6541.37</v>
      </c>
      <c r="H55" s="29">
        <v>0</v>
      </c>
      <c r="I55" s="29">
        <v>381583.63</v>
      </c>
    </row>
    <row r="56" spans="1:9" x14ac:dyDescent="0.25">
      <c r="A56" s="281" t="s">
        <v>2094</v>
      </c>
      <c r="B56" s="280" t="s">
        <v>2093</v>
      </c>
      <c r="C56" s="29">
        <v>33900</v>
      </c>
      <c r="D56" s="29">
        <v>31810.080000000002</v>
      </c>
      <c r="E56" s="29">
        <v>0</v>
      </c>
      <c r="F56" s="29">
        <v>0</v>
      </c>
      <c r="G56" s="29">
        <v>2089.92</v>
      </c>
      <c r="H56" s="29">
        <v>0</v>
      </c>
      <c r="I56" s="29">
        <v>31810.080000000002</v>
      </c>
    </row>
    <row r="57" spans="1:9" x14ac:dyDescent="0.25">
      <c r="A57" s="281" t="s">
        <v>2092</v>
      </c>
      <c r="B57" s="280" t="s">
        <v>2091</v>
      </c>
      <c r="C57" s="29">
        <v>25000</v>
      </c>
      <c r="D57" s="29">
        <v>12751.09</v>
      </c>
      <c r="E57" s="29">
        <v>0</v>
      </c>
      <c r="F57" s="29">
        <v>0</v>
      </c>
      <c r="G57" s="29">
        <v>12248.91</v>
      </c>
      <c r="H57" s="29">
        <v>0</v>
      </c>
      <c r="I57" s="29">
        <v>12751.09</v>
      </c>
    </row>
    <row r="58" spans="1:9" x14ac:dyDescent="0.25">
      <c r="A58" s="281" t="s">
        <v>1352</v>
      </c>
      <c r="B58" s="280" t="s">
        <v>1351</v>
      </c>
      <c r="C58" s="29">
        <v>389864.42</v>
      </c>
      <c r="D58" s="29">
        <v>378078.24</v>
      </c>
      <c r="E58" s="29">
        <v>0</v>
      </c>
      <c r="F58" s="29">
        <v>0</v>
      </c>
      <c r="G58" s="29">
        <v>11786.18</v>
      </c>
      <c r="H58" s="29">
        <v>0</v>
      </c>
      <c r="I58" s="29">
        <v>378078.24</v>
      </c>
    </row>
    <row r="59" spans="1:9" x14ac:dyDescent="0.25">
      <c r="A59" s="281" t="s">
        <v>1740</v>
      </c>
      <c r="B59" s="280" t="s">
        <v>1333</v>
      </c>
      <c r="C59" s="29">
        <v>294880.89</v>
      </c>
      <c r="D59" s="29">
        <v>292715.73</v>
      </c>
      <c r="E59" s="29">
        <v>0</v>
      </c>
      <c r="F59" s="29">
        <v>0</v>
      </c>
      <c r="G59" s="29">
        <v>2165.16</v>
      </c>
      <c r="H59" s="29">
        <v>0</v>
      </c>
      <c r="I59" s="29">
        <v>292715.73</v>
      </c>
    </row>
    <row r="60" spans="1:9" x14ac:dyDescent="0.25">
      <c r="A60" s="281" t="s">
        <v>1739</v>
      </c>
      <c r="B60" s="280" t="s">
        <v>1738</v>
      </c>
      <c r="C60" s="29">
        <v>50630</v>
      </c>
      <c r="D60" s="29">
        <v>49225.279999999999</v>
      </c>
      <c r="E60" s="29">
        <v>0</v>
      </c>
      <c r="F60" s="29">
        <v>0</v>
      </c>
      <c r="G60" s="29">
        <v>1404.72</v>
      </c>
      <c r="H60" s="29">
        <v>0</v>
      </c>
      <c r="I60" s="29">
        <v>49225.279999999999</v>
      </c>
    </row>
    <row r="61" spans="1:9" ht="22.5" x14ac:dyDescent="0.25">
      <c r="A61" s="281" t="s">
        <v>1682</v>
      </c>
      <c r="B61" s="280" t="s">
        <v>1681</v>
      </c>
      <c r="C61" s="29">
        <v>531665.68999999994</v>
      </c>
      <c r="D61" s="29">
        <v>527532.88</v>
      </c>
      <c r="E61" s="29">
        <v>0</v>
      </c>
      <c r="F61" s="29">
        <v>0</v>
      </c>
      <c r="G61" s="29">
        <v>4132.8100000000004</v>
      </c>
      <c r="H61" s="29">
        <v>0</v>
      </c>
      <c r="I61" s="29">
        <v>527532.88</v>
      </c>
    </row>
    <row r="62" spans="1:9" x14ac:dyDescent="0.25">
      <c r="A62" s="281" t="s">
        <v>2403</v>
      </c>
      <c r="B62" s="280" t="s">
        <v>1333</v>
      </c>
      <c r="C62" s="29">
        <v>1000</v>
      </c>
      <c r="D62" s="29">
        <v>0</v>
      </c>
      <c r="E62" s="29">
        <v>0</v>
      </c>
      <c r="F62" s="29">
        <v>0</v>
      </c>
      <c r="G62" s="29">
        <v>1000</v>
      </c>
      <c r="H62" s="29">
        <v>0</v>
      </c>
      <c r="I62" s="29">
        <v>0</v>
      </c>
    </row>
    <row r="63" spans="1:9" x14ac:dyDescent="0.25">
      <c r="A63" s="281" t="s">
        <v>1737</v>
      </c>
      <c r="B63" s="280" t="s">
        <v>1736</v>
      </c>
      <c r="C63" s="29">
        <v>571519</v>
      </c>
      <c r="D63" s="29">
        <v>539211.21</v>
      </c>
      <c r="E63" s="29">
        <v>0</v>
      </c>
      <c r="F63" s="29">
        <v>0</v>
      </c>
      <c r="G63" s="29">
        <v>32307.79</v>
      </c>
      <c r="H63" s="29">
        <v>0</v>
      </c>
      <c r="I63" s="29">
        <v>539211.21</v>
      </c>
    </row>
    <row r="64" spans="1:9" x14ac:dyDescent="0.25">
      <c r="A64" s="281" t="s">
        <v>2090</v>
      </c>
      <c r="B64" s="280" t="s">
        <v>2089</v>
      </c>
      <c r="C64" s="29">
        <v>27000</v>
      </c>
      <c r="D64" s="29">
        <v>23999.040000000001</v>
      </c>
      <c r="E64" s="29">
        <v>0</v>
      </c>
      <c r="F64" s="29">
        <v>0</v>
      </c>
      <c r="G64" s="29">
        <v>3000.96</v>
      </c>
      <c r="H64" s="29">
        <v>0</v>
      </c>
      <c r="I64" s="29">
        <v>23999.040000000001</v>
      </c>
    </row>
    <row r="65" spans="1:9" x14ac:dyDescent="0.25">
      <c r="A65" s="281" t="s">
        <v>1991</v>
      </c>
      <c r="B65" s="280" t="s">
        <v>1990</v>
      </c>
      <c r="C65" s="29">
        <v>608301.65</v>
      </c>
      <c r="D65" s="29">
        <v>594871.36</v>
      </c>
      <c r="E65" s="29">
        <v>0</v>
      </c>
      <c r="F65" s="29">
        <v>0</v>
      </c>
      <c r="G65" s="29">
        <v>13430.29</v>
      </c>
      <c r="H65" s="29">
        <v>0</v>
      </c>
      <c r="I65" s="29">
        <v>594871.36</v>
      </c>
    </row>
    <row r="66" spans="1:9" x14ac:dyDescent="0.25">
      <c r="A66" s="281" t="s">
        <v>1735</v>
      </c>
      <c r="B66" s="280" t="s">
        <v>1734</v>
      </c>
      <c r="C66" s="29">
        <v>944846</v>
      </c>
      <c r="D66" s="29">
        <v>810180.82</v>
      </c>
      <c r="E66" s="29">
        <v>8856</v>
      </c>
      <c r="F66" s="29">
        <v>0</v>
      </c>
      <c r="G66" s="29">
        <v>125809.18</v>
      </c>
      <c r="H66" s="29">
        <v>0</v>
      </c>
      <c r="I66" s="29">
        <v>819036.82</v>
      </c>
    </row>
    <row r="67" spans="1:9" x14ac:dyDescent="0.25">
      <c r="A67" s="281" t="s">
        <v>2227</v>
      </c>
      <c r="B67" s="280" t="s">
        <v>2226</v>
      </c>
      <c r="C67" s="29">
        <v>60010</v>
      </c>
      <c r="D67" s="29">
        <v>6165.78</v>
      </c>
      <c r="E67" s="29">
        <v>0</v>
      </c>
      <c r="F67" s="29">
        <v>0</v>
      </c>
      <c r="G67" s="29">
        <v>53844.22</v>
      </c>
      <c r="H67" s="29">
        <v>0</v>
      </c>
      <c r="I67" s="29">
        <v>6165.78</v>
      </c>
    </row>
    <row r="68" spans="1:9" x14ac:dyDescent="0.25">
      <c r="A68" s="281" t="s">
        <v>1612</v>
      </c>
      <c r="B68" s="280" t="s">
        <v>1611</v>
      </c>
      <c r="C68" s="29">
        <v>209520</v>
      </c>
      <c r="D68" s="29">
        <v>205301.69</v>
      </c>
      <c r="E68" s="29">
        <v>0</v>
      </c>
      <c r="F68" s="29">
        <v>0</v>
      </c>
      <c r="G68" s="29">
        <v>4218.3100000000004</v>
      </c>
      <c r="H68" s="29">
        <v>0</v>
      </c>
      <c r="I68" s="29">
        <v>205301.69</v>
      </c>
    </row>
    <row r="69" spans="1:9" x14ac:dyDescent="0.25">
      <c r="A69" s="281" t="s">
        <v>1989</v>
      </c>
      <c r="B69" s="280" t="s">
        <v>1988</v>
      </c>
      <c r="C69" s="29">
        <v>206073.68</v>
      </c>
      <c r="D69" s="29">
        <v>187225.68</v>
      </c>
      <c r="E69" s="29">
        <v>8753.82</v>
      </c>
      <c r="F69" s="29">
        <v>0</v>
      </c>
      <c r="G69" s="29">
        <v>10094.18</v>
      </c>
      <c r="H69" s="29">
        <v>0</v>
      </c>
      <c r="I69" s="29">
        <v>195979.5</v>
      </c>
    </row>
    <row r="70" spans="1:9" x14ac:dyDescent="0.25">
      <c r="A70" s="281" t="s">
        <v>2025</v>
      </c>
      <c r="B70" s="280" t="s">
        <v>2024</v>
      </c>
      <c r="C70" s="29">
        <v>1062529</v>
      </c>
      <c r="D70" s="29">
        <v>1013462.64</v>
      </c>
      <c r="E70" s="29">
        <v>29969.08</v>
      </c>
      <c r="F70" s="29">
        <v>0</v>
      </c>
      <c r="G70" s="29">
        <v>19097.28</v>
      </c>
      <c r="H70" s="29">
        <v>0</v>
      </c>
      <c r="I70" s="29">
        <v>1043431.72</v>
      </c>
    </row>
    <row r="71" spans="1:9" ht="22.5" x14ac:dyDescent="0.25">
      <c r="A71" s="281" t="s">
        <v>1970</v>
      </c>
      <c r="B71" s="280" t="s">
        <v>1969</v>
      </c>
      <c r="C71" s="29">
        <v>41200</v>
      </c>
      <c r="D71" s="29">
        <v>21893.53</v>
      </c>
      <c r="E71" s="29">
        <v>0</v>
      </c>
      <c r="F71" s="29">
        <v>0</v>
      </c>
      <c r="G71" s="29">
        <v>19306.47</v>
      </c>
      <c r="H71" s="29">
        <v>0</v>
      </c>
      <c r="I71" s="29">
        <v>21893.53</v>
      </c>
    </row>
    <row r="72" spans="1:9" x14ac:dyDescent="0.25">
      <c r="A72" s="281" t="s">
        <v>1941</v>
      </c>
      <c r="B72" s="280" t="s">
        <v>1940</v>
      </c>
      <c r="C72" s="29">
        <v>530268.11</v>
      </c>
      <c r="D72" s="29">
        <v>509697.38</v>
      </c>
      <c r="E72" s="29">
        <v>0</v>
      </c>
      <c r="F72" s="29">
        <v>0</v>
      </c>
      <c r="G72" s="29">
        <v>20570.73</v>
      </c>
      <c r="H72" s="29">
        <v>0</v>
      </c>
      <c r="I72" s="29">
        <v>509697.38</v>
      </c>
    </row>
    <row r="73" spans="1:9" x14ac:dyDescent="0.25">
      <c r="A73" s="281" t="s">
        <v>1328</v>
      </c>
      <c r="B73" s="280" t="s">
        <v>1327</v>
      </c>
      <c r="C73" s="29">
        <v>123182</v>
      </c>
      <c r="D73" s="29">
        <v>109232.13</v>
      </c>
      <c r="E73" s="29">
        <v>0</v>
      </c>
      <c r="F73" s="29">
        <v>0</v>
      </c>
      <c r="G73" s="29">
        <v>13949.87</v>
      </c>
      <c r="H73" s="29">
        <v>0</v>
      </c>
      <c r="I73" s="29">
        <v>109232.13</v>
      </c>
    </row>
    <row r="74" spans="1:9" x14ac:dyDescent="0.25">
      <c r="A74" s="281" t="s">
        <v>2088</v>
      </c>
      <c r="B74" s="280" t="s">
        <v>2087</v>
      </c>
      <c r="C74" s="29">
        <v>141900</v>
      </c>
      <c r="D74" s="29">
        <v>134171.04</v>
      </c>
      <c r="E74" s="29">
        <v>0</v>
      </c>
      <c r="F74" s="29">
        <v>0</v>
      </c>
      <c r="G74" s="29">
        <v>7728.96</v>
      </c>
      <c r="H74" s="29">
        <v>0</v>
      </c>
      <c r="I74" s="29">
        <v>134171.04</v>
      </c>
    </row>
    <row r="75" spans="1:9" x14ac:dyDescent="0.25">
      <c r="A75" s="281" t="s">
        <v>2086</v>
      </c>
      <c r="B75" s="280" t="s">
        <v>2085</v>
      </c>
      <c r="C75" s="29">
        <v>1250</v>
      </c>
      <c r="D75" s="29">
        <v>1248</v>
      </c>
      <c r="E75" s="29">
        <v>0</v>
      </c>
      <c r="F75" s="29">
        <v>0</v>
      </c>
      <c r="G75" s="29">
        <v>2</v>
      </c>
      <c r="H75" s="29">
        <v>0</v>
      </c>
      <c r="I75" s="29">
        <v>1248</v>
      </c>
    </row>
    <row r="76" spans="1:9" x14ac:dyDescent="0.25">
      <c r="A76" s="281" t="s">
        <v>2402</v>
      </c>
      <c r="B76" s="280" t="s">
        <v>2401</v>
      </c>
      <c r="C76" s="29">
        <v>83059</v>
      </c>
      <c r="D76" s="29">
        <v>0</v>
      </c>
      <c r="E76" s="29">
        <v>0</v>
      </c>
      <c r="F76" s="29">
        <v>0</v>
      </c>
      <c r="G76" s="29">
        <v>83059</v>
      </c>
      <c r="H76" s="29">
        <v>0</v>
      </c>
      <c r="I76" s="29">
        <v>0</v>
      </c>
    </row>
    <row r="77" spans="1:9" x14ac:dyDescent="0.25">
      <c r="A77" s="281" t="s">
        <v>1939</v>
      </c>
      <c r="B77" s="280" t="s">
        <v>1938</v>
      </c>
      <c r="C77" s="29">
        <v>2686</v>
      </c>
      <c r="D77" s="29">
        <v>2686</v>
      </c>
      <c r="E77" s="29">
        <v>0</v>
      </c>
      <c r="F77" s="29">
        <v>0</v>
      </c>
      <c r="G77" s="29">
        <v>0</v>
      </c>
      <c r="H77" s="29">
        <v>0</v>
      </c>
      <c r="I77" s="29">
        <v>2686</v>
      </c>
    </row>
    <row r="78" spans="1:9" x14ac:dyDescent="0.25">
      <c r="A78" s="281" t="s">
        <v>1733</v>
      </c>
      <c r="B78" s="280" t="s">
        <v>1732</v>
      </c>
      <c r="C78" s="29">
        <v>28893</v>
      </c>
      <c r="D78" s="29">
        <v>23867.06</v>
      </c>
      <c r="E78" s="29">
        <v>0</v>
      </c>
      <c r="F78" s="29">
        <v>0</v>
      </c>
      <c r="G78" s="29">
        <v>5025.9399999999996</v>
      </c>
      <c r="H78" s="29">
        <v>0</v>
      </c>
      <c r="I78" s="29">
        <v>23867.06</v>
      </c>
    </row>
    <row r="79" spans="1:9" x14ac:dyDescent="0.25">
      <c r="A79" s="281" t="s">
        <v>2084</v>
      </c>
      <c r="B79" s="280" t="s">
        <v>2083</v>
      </c>
      <c r="C79" s="29">
        <v>20800</v>
      </c>
      <c r="D79" s="29">
        <v>15529.35</v>
      </c>
      <c r="E79" s="29">
        <v>0</v>
      </c>
      <c r="F79" s="29">
        <v>0</v>
      </c>
      <c r="G79" s="29">
        <v>5270.65</v>
      </c>
      <c r="H79" s="29">
        <v>0</v>
      </c>
      <c r="I79" s="29">
        <v>15529.35</v>
      </c>
    </row>
    <row r="80" spans="1:9" ht="22.5" x14ac:dyDescent="0.25">
      <c r="A80" s="281" t="s">
        <v>1731</v>
      </c>
      <c r="B80" s="280" t="s">
        <v>1730</v>
      </c>
      <c r="C80" s="29">
        <v>54942</v>
      </c>
      <c r="D80" s="29">
        <v>54937.24</v>
      </c>
      <c r="E80" s="29">
        <v>0</v>
      </c>
      <c r="F80" s="29">
        <v>0</v>
      </c>
      <c r="G80" s="29">
        <v>4.76</v>
      </c>
      <c r="H80" s="29">
        <v>0</v>
      </c>
      <c r="I80" s="29">
        <v>54937.24</v>
      </c>
    </row>
    <row r="81" spans="1:9" ht="22.5" x14ac:dyDescent="0.25">
      <c r="A81" s="279" t="s">
        <v>1324</v>
      </c>
      <c r="B81" s="278" t="s">
        <v>2400</v>
      </c>
      <c r="C81" s="25">
        <v>127665885</v>
      </c>
      <c r="D81" s="25">
        <v>125122767.54000001</v>
      </c>
      <c r="E81" s="25">
        <v>0</v>
      </c>
      <c r="F81" s="25">
        <v>0</v>
      </c>
      <c r="G81" s="25">
        <v>2543117.46</v>
      </c>
      <c r="H81" s="25">
        <v>0</v>
      </c>
      <c r="I81" s="25">
        <v>125122767.54000001</v>
      </c>
    </row>
    <row r="82" spans="1:9" x14ac:dyDescent="0.25">
      <c r="A82" s="281" t="s">
        <v>2027</v>
      </c>
      <c r="B82" s="280" t="s">
        <v>2026</v>
      </c>
      <c r="C82" s="29">
        <v>885</v>
      </c>
      <c r="D82" s="29">
        <v>884</v>
      </c>
      <c r="E82" s="29">
        <v>0</v>
      </c>
      <c r="F82" s="29">
        <v>0</v>
      </c>
      <c r="G82" s="29">
        <v>1</v>
      </c>
      <c r="H82" s="29">
        <v>0</v>
      </c>
      <c r="I82" s="29">
        <v>884</v>
      </c>
    </row>
    <row r="83" spans="1:9" x14ac:dyDescent="0.25">
      <c r="A83" s="281" t="s">
        <v>1610</v>
      </c>
      <c r="B83" s="280" t="s">
        <v>1609</v>
      </c>
      <c r="C83" s="29">
        <v>889730</v>
      </c>
      <c r="D83" s="29">
        <v>826618</v>
      </c>
      <c r="E83" s="29">
        <v>0</v>
      </c>
      <c r="F83" s="29">
        <v>0</v>
      </c>
      <c r="G83" s="29">
        <v>63112</v>
      </c>
      <c r="H83" s="29">
        <v>0</v>
      </c>
      <c r="I83" s="29">
        <v>826618</v>
      </c>
    </row>
    <row r="84" spans="1:9" x14ac:dyDescent="0.25">
      <c r="A84" s="281" t="s">
        <v>1608</v>
      </c>
      <c r="B84" s="280" t="s">
        <v>1607</v>
      </c>
      <c r="C84" s="29">
        <v>410000</v>
      </c>
      <c r="D84" s="29">
        <v>345942</v>
      </c>
      <c r="E84" s="29">
        <v>0</v>
      </c>
      <c r="F84" s="29">
        <v>0</v>
      </c>
      <c r="G84" s="29">
        <v>64058</v>
      </c>
      <c r="H84" s="29">
        <v>0</v>
      </c>
      <c r="I84" s="29">
        <v>345942</v>
      </c>
    </row>
    <row r="85" spans="1:9" x14ac:dyDescent="0.25">
      <c r="A85" s="281" t="s">
        <v>1606</v>
      </c>
      <c r="B85" s="280" t="s">
        <v>1605</v>
      </c>
      <c r="C85" s="29">
        <v>697000</v>
      </c>
      <c r="D85" s="29">
        <v>617661.68999999994</v>
      </c>
      <c r="E85" s="29">
        <v>0</v>
      </c>
      <c r="F85" s="29">
        <v>0</v>
      </c>
      <c r="G85" s="29">
        <v>79338.31</v>
      </c>
      <c r="H85" s="29">
        <v>0</v>
      </c>
      <c r="I85" s="29">
        <v>617661.68999999994</v>
      </c>
    </row>
    <row r="86" spans="1:9" ht="22.5" x14ac:dyDescent="0.25">
      <c r="A86" s="281" t="s">
        <v>1604</v>
      </c>
      <c r="B86" s="280" t="s">
        <v>1603</v>
      </c>
      <c r="C86" s="29">
        <v>261500</v>
      </c>
      <c r="D86" s="29">
        <v>208515.57</v>
      </c>
      <c r="E86" s="29">
        <v>0</v>
      </c>
      <c r="F86" s="29">
        <v>0</v>
      </c>
      <c r="G86" s="29">
        <v>52984.43</v>
      </c>
      <c r="H86" s="29">
        <v>0</v>
      </c>
      <c r="I86" s="29">
        <v>208515.57</v>
      </c>
    </row>
    <row r="87" spans="1:9" ht="22.5" x14ac:dyDescent="0.25">
      <c r="A87" s="281" t="s">
        <v>1602</v>
      </c>
      <c r="B87" s="280" t="s">
        <v>1601</v>
      </c>
      <c r="C87" s="29">
        <v>55109819</v>
      </c>
      <c r="D87" s="29">
        <v>54531606.189999998</v>
      </c>
      <c r="E87" s="29">
        <v>0</v>
      </c>
      <c r="F87" s="29">
        <v>0</v>
      </c>
      <c r="G87" s="29">
        <v>578212.81000000006</v>
      </c>
      <c r="H87" s="29">
        <v>0</v>
      </c>
      <c r="I87" s="29">
        <v>54531606.189999998</v>
      </c>
    </row>
    <row r="88" spans="1:9" ht="22.5" x14ac:dyDescent="0.25">
      <c r="A88" s="281" t="s">
        <v>1680</v>
      </c>
      <c r="B88" s="280" t="s">
        <v>1679</v>
      </c>
      <c r="C88" s="29">
        <v>577459</v>
      </c>
      <c r="D88" s="29">
        <v>538944.77</v>
      </c>
      <c r="E88" s="29">
        <v>0</v>
      </c>
      <c r="F88" s="29">
        <v>0</v>
      </c>
      <c r="G88" s="29">
        <v>38514.230000000003</v>
      </c>
      <c r="H88" s="29">
        <v>0</v>
      </c>
      <c r="I88" s="29">
        <v>538944.77</v>
      </c>
    </row>
    <row r="89" spans="1:9" x14ac:dyDescent="0.25">
      <c r="A89" s="281" t="s">
        <v>1638</v>
      </c>
      <c r="B89" s="280" t="s">
        <v>1637</v>
      </c>
      <c r="C89" s="29">
        <v>993197</v>
      </c>
      <c r="D89" s="29">
        <v>1010313.19</v>
      </c>
      <c r="E89" s="29">
        <v>0</v>
      </c>
      <c r="F89" s="29">
        <v>0</v>
      </c>
      <c r="G89" s="29">
        <v>-17116.189999999999</v>
      </c>
      <c r="H89" s="29">
        <v>0</v>
      </c>
      <c r="I89" s="29">
        <v>1010313.19</v>
      </c>
    </row>
    <row r="90" spans="1:9" x14ac:dyDescent="0.25">
      <c r="A90" s="281" t="s">
        <v>1600</v>
      </c>
      <c r="B90" s="280" t="s">
        <v>1599</v>
      </c>
      <c r="C90" s="29">
        <v>17523213</v>
      </c>
      <c r="D90" s="29">
        <v>17322146.760000002</v>
      </c>
      <c r="E90" s="29">
        <v>0</v>
      </c>
      <c r="F90" s="29">
        <v>0</v>
      </c>
      <c r="G90" s="29">
        <v>201066.23999999999</v>
      </c>
      <c r="H90" s="29">
        <v>0</v>
      </c>
      <c r="I90" s="29">
        <v>17322146.760000002</v>
      </c>
    </row>
    <row r="91" spans="1:9" x14ac:dyDescent="0.25">
      <c r="A91" s="281" t="s">
        <v>1937</v>
      </c>
      <c r="B91" s="280" t="s">
        <v>1936</v>
      </c>
      <c r="C91" s="29">
        <v>9099957</v>
      </c>
      <c r="D91" s="29">
        <v>8697688.0899999999</v>
      </c>
      <c r="E91" s="29">
        <v>0</v>
      </c>
      <c r="F91" s="29">
        <v>0</v>
      </c>
      <c r="G91" s="29">
        <v>402268.91</v>
      </c>
      <c r="H91" s="29">
        <v>0</v>
      </c>
      <c r="I91" s="29">
        <v>8697688.0899999999</v>
      </c>
    </row>
    <row r="92" spans="1:9" x14ac:dyDescent="0.25">
      <c r="A92" s="281" t="s">
        <v>1935</v>
      </c>
      <c r="B92" s="280" t="s">
        <v>1934</v>
      </c>
      <c r="C92" s="29">
        <v>45000</v>
      </c>
      <c r="D92" s="29">
        <v>30719.52</v>
      </c>
      <c r="E92" s="29">
        <v>0</v>
      </c>
      <c r="F92" s="29">
        <v>0</v>
      </c>
      <c r="G92" s="29">
        <v>14280.48</v>
      </c>
      <c r="H92" s="29">
        <v>0</v>
      </c>
      <c r="I92" s="29">
        <v>30719.52</v>
      </c>
    </row>
    <row r="93" spans="1:9" x14ac:dyDescent="0.25">
      <c r="A93" s="281" t="s">
        <v>1933</v>
      </c>
      <c r="B93" s="280" t="s">
        <v>1932</v>
      </c>
      <c r="C93" s="29">
        <v>104000</v>
      </c>
      <c r="D93" s="29">
        <v>86923.01</v>
      </c>
      <c r="E93" s="29">
        <v>0</v>
      </c>
      <c r="F93" s="29">
        <v>0</v>
      </c>
      <c r="G93" s="29">
        <v>17076.990000000002</v>
      </c>
      <c r="H93" s="29">
        <v>0</v>
      </c>
      <c r="I93" s="29">
        <v>86923.01</v>
      </c>
    </row>
    <row r="94" spans="1:9" x14ac:dyDescent="0.25">
      <c r="A94" s="281" t="s">
        <v>1931</v>
      </c>
      <c r="B94" s="280" t="s">
        <v>1930</v>
      </c>
      <c r="C94" s="29">
        <v>1350000</v>
      </c>
      <c r="D94" s="29">
        <v>1334143.8400000001</v>
      </c>
      <c r="E94" s="29">
        <v>0</v>
      </c>
      <c r="F94" s="29">
        <v>0</v>
      </c>
      <c r="G94" s="29">
        <v>15856.16</v>
      </c>
      <c r="H94" s="29">
        <v>0</v>
      </c>
      <c r="I94" s="29">
        <v>1334143.8400000001</v>
      </c>
    </row>
    <row r="95" spans="1:9" x14ac:dyDescent="0.25">
      <c r="A95" s="281" t="s">
        <v>1678</v>
      </c>
      <c r="B95" s="280" t="s">
        <v>1677</v>
      </c>
      <c r="C95" s="29">
        <v>3774000</v>
      </c>
      <c r="D95" s="29">
        <v>3967182.86</v>
      </c>
      <c r="E95" s="29">
        <v>0</v>
      </c>
      <c r="F95" s="29">
        <v>0</v>
      </c>
      <c r="G95" s="29">
        <v>-193182.86</v>
      </c>
      <c r="H95" s="29">
        <v>0</v>
      </c>
      <c r="I95" s="29">
        <v>3967182.86</v>
      </c>
    </row>
    <row r="96" spans="1:9" x14ac:dyDescent="0.25">
      <c r="A96" s="281" t="s">
        <v>1729</v>
      </c>
      <c r="B96" s="280" t="s">
        <v>1728</v>
      </c>
      <c r="C96" s="29">
        <v>39425</v>
      </c>
      <c r="D96" s="29">
        <v>16145</v>
      </c>
      <c r="E96" s="29">
        <v>0</v>
      </c>
      <c r="F96" s="29">
        <v>0</v>
      </c>
      <c r="G96" s="29">
        <v>23280</v>
      </c>
      <c r="H96" s="29">
        <v>0</v>
      </c>
      <c r="I96" s="29">
        <v>16145</v>
      </c>
    </row>
    <row r="97" spans="1:9" x14ac:dyDescent="0.25">
      <c r="A97" s="281" t="s">
        <v>2082</v>
      </c>
      <c r="B97" s="280" t="s">
        <v>2081</v>
      </c>
      <c r="C97" s="29">
        <v>25000</v>
      </c>
      <c r="D97" s="29">
        <v>13245.03</v>
      </c>
      <c r="E97" s="29">
        <v>0</v>
      </c>
      <c r="F97" s="29">
        <v>0</v>
      </c>
      <c r="G97" s="29">
        <v>11754.97</v>
      </c>
      <c r="H97" s="29">
        <v>0</v>
      </c>
      <c r="I97" s="29">
        <v>13245.03</v>
      </c>
    </row>
    <row r="98" spans="1:9" x14ac:dyDescent="0.25">
      <c r="A98" s="281" t="s">
        <v>1598</v>
      </c>
      <c r="B98" s="280" t="s">
        <v>1597</v>
      </c>
      <c r="C98" s="29">
        <v>12620000</v>
      </c>
      <c r="D98" s="29">
        <v>12462931.119999999</v>
      </c>
      <c r="E98" s="29">
        <v>0</v>
      </c>
      <c r="F98" s="29">
        <v>0</v>
      </c>
      <c r="G98" s="29">
        <v>157068.88</v>
      </c>
      <c r="H98" s="29">
        <v>0</v>
      </c>
      <c r="I98" s="29">
        <v>12462931.119999999</v>
      </c>
    </row>
    <row r="99" spans="1:9" x14ac:dyDescent="0.25">
      <c r="A99" s="281" t="s">
        <v>1596</v>
      </c>
      <c r="B99" s="280" t="s">
        <v>1595</v>
      </c>
      <c r="C99" s="29">
        <v>19332000</v>
      </c>
      <c r="D99" s="29">
        <v>18889021.41</v>
      </c>
      <c r="E99" s="29">
        <v>0</v>
      </c>
      <c r="F99" s="29">
        <v>0</v>
      </c>
      <c r="G99" s="29">
        <v>442978.59</v>
      </c>
      <c r="H99" s="29">
        <v>0</v>
      </c>
      <c r="I99" s="29">
        <v>18889021.41</v>
      </c>
    </row>
    <row r="100" spans="1:9" x14ac:dyDescent="0.25">
      <c r="A100" s="281" t="s">
        <v>1676</v>
      </c>
      <c r="B100" s="280" t="s">
        <v>1675</v>
      </c>
      <c r="C100" s="29">
        <v>728000</v>
      </c>
      <c r="D100" s="29">
        <v>571059</v>
      </c>
      <c r="E100" s="29">
        <v>0</v>
      </c>
      <c r="F100" s="29">
        <v>0</v>
      </c>
      <c r="G100" s="29">
        <v>156941</v>
      </c>
      <c r="H100" s="29">
        <v>0</v>
      </c>
      <c r="I100" s="29">
        <v>571059</v>
      </c>
    </row>
    <row r="101" spans="1:9" ht="22.5" x14ac:dyDescent="0.25">
      <c r="A101" s="281" t="s">
        <v>2399</v>
      </c>
      <c r="B101" s="280" t="s">
        <v>2398</v>
      </c>
      <c r="C101" s="29">
        <v>240000</v>
      </c>
      <c r="D101" s="29">
        <v>0</v>
      </c>
      <c r="E101" s="29">
        <v>0</v>
      </c>
      <c r="F101" s="29">
        <v>0</v>
      </c>
      <c r="G101" s="29">
        <v>240000</v>
      </c>
      <c r="H101" s="29">
        <v>0</v>
      </c>
      <c r="I101" s="29">
        <v>0</v>
      </c>
    </row>
    <row r="102" spans="1:9" ht="22.5" x14ac:dyDescent="0.25">
      <c r="A102" s="281" t="s">
        <v>2080</v>
      </c>
      <c r="B102" s="280" t="s">
        <v>2079</v>
      </c>
      <c r="C102" s="29">
        <v>2000</v>
      </c>
      <c r="D102" s="29">
        <v>171</v>
      </c>
      <c r="E102" s="29">
        <v>0</v>
      </c>
      <c r="F102" s="29">
        <v>0</v>
      </c>
      <c r="G102" s="29">
        <v>1829</v>
      </c>
      <c r="H102" s="29">
        <v>0</v>
      </c>
      <c r="I102" s="29">
        <v>171</v>
      </c>
    </row>
    <row r="103" spans="1:9" x14ac:dyDescent="0.25">
      <c r="A103" s="281" t="s">
        <v>1674</v>
      </c>
      <c r="B103" s="280" t="s">
        <v>1673</v>
      </c>
      <c r="C103" s="29">
        <v>280200</v>
      </c>
      <c r="D103" s="29">
        <v>230675.8</v>
      </c>
      <c r="E103" s="29">
        <v>0</v>
      </c>
      <c r="F103" s="29">
        <v>0</v>
      </c>
      <c r="G103" s="29">
        <v>49524.2</v>
      </c>
      <c r="H103" s="29">
        <v>0</v>
      </c>
      <c r="I103" s="29">
        <v>230675.8</v>
      </c>
    </row>
    <row r="104" spans="1:9" x14ac:dyDescent="0.25">
      <c r="A104" s="281" t="s">
        <v>2078</v>
      </c>
      <c r="B104" s="280" t="s">
        <v>2077</v>
      </c>
      <c r="C104" s="29">
        <v>20000</v>
      </c>
      <c r="D104" s="29">
        <v>4469.6400000000003</v>
      </c>
      <c r="E104" s="29">
        <v>0</v>
      </c>
      <c r="F104" s="29">
        <v>0</v>
      </c>
      <c r="G104" s="29">
        <v>15530.36</v>
      </c>
      <c r="H104" s="29">
        <v>0</v>
      </c>
      <c r="I104" s="29">
        <v>4469.6400000000003</v>
      </c>
    </row>
    <row r="105" spans="1:9" x14ac:dyDescent="0.25">
      <c r="A105" s="281" t="s">
        <v>2076</v>
      </c>
      <c r="B105" s="280" t="s">
        <v>2075</v>
      </c>
      <c r="C105" s="29">
        <v>432500</v>
      </c>
      <c r="D105" s="29">
        <v>378843.33</v>
      </c>
      <c r="E105" s="29">
        <v>0</v>
      </c>
      <c r="F105" s="29">
        <v>0</v>
      </c>
      <c r="G105" s="29">
        <v>53656.67</v>
      </c>
      <c r="H105" s="29">
        <v>0</v>
      </c>
      <c r="I105" s="29">
        <v>378843.33</v>
      </c>
    </row>
    <row r="106" spans="1:9" x14ac:dyDescent="0.25">
      <c r="A106" s="281" t="s">
        <v>1594</v>
      </c>
      <c r="B106" s="280" t="s">
        <v>1593</v>
      </c>
      <c r="C106" s="29">
        <v>2733000</v>
      </c>
      <c r="D106" s="29">
        <v>2676111</v>
      </c>
      <c r="E106" s="29">
        <v>0</v>
      </c>
      <c r="F106" s="29">
        <v>0</v>
      </c>
      <c r="G106" s="29">
        <v>56889</v>
      </c>
      <c r="H106" s="29">
        <v>0</v>
      </c>
      <c r="I106" s="29">
        <v>2676111</v>
      </c>
    </row>
    <row r="107" spans="1:9" x14ac:dyDescent="0.25">
      <c r="A107" s="281" t="s">
        <v>1672</v>
      </c>
      <c r="B107" s="280" t="s">
        <v>1671</v>
      </c>
      <c r="C107" s="29">
        <v>378000</v>
      </c>
      <c r="D107" s="29">
        <v>360805.72</v>
      </c>
      <c r="E107" s="29">
        <v>0</v>
      </c>
      <c r="F107" s="29">
        <v>0</v>
      </c>
      <c r="G107" s="29">
        <v>17194.28</v>
      </c>
      <c r="H107" s="29">
        <v>0</v>
      </c>
      <c r="I107" s="29">
        <v>360805.72</v>
      </c>
    </row>
    <row r="108" spans="1:9" x14ac:dyDescent="0.25">
      <c r="A108" s="279" t="s">
        <v>1376</v>
      </c>
      <c r="B108" s="278" t="s">
        <v>2397</v>
      </c>
      <c r="C108" s="25">
        <v>15508000</v>
      </c>
      <c r="D108" s="25">
        <v>14538433</v>
      </c>
      <c r="E108" s="25">
        <v>0</v>
      </c>
      <c r="F108" s="25">
        <v>0</v>
      </c>
      <c r="G108" s="25">
        <v>969567</v>
      </c>
      <c r="H108" s="25">
        <v>0</v>
      </c>
      <c r="I108" s="25">
        <v>14538433</v>
      </c>
    </row>
    <row r="109" spans="1:9" x14ac:dyDescent="0.25">
      <c r="A109" s="281" t="s">
        <v>2211</v>
      </c>
      <c r="B109" s="280" t="s">
        <v>2210</v>
      </c>
      <c r="C109" s="29">
        <v>7304000</v>
      </c>
      <c r="D109" s="29">
        <v>6374435</v>
      </c>
      <c r="E109" s="29">
        <v>0</v>
      </c>
      <c r="F109" s="29">
        <v>0</v>
      </c>
      <c r="G109" s="29">
        <v>929565</v>
      </c>
      <c r="H109" s="29">
        <v>0</v>
      </c>
      <c r="I109" s="29">
        <v>6374435</v>
      </c>
    </row>
    <row r="110" spans="1:9" ht="22.5" x14ac:dyDescent="0.25">
      <c r="A110" s="281" t="s">
        <v>2209</v>
      </c>
      <c r="B110" s="280" t="s">
        <v>2208</v>
      </c>
      <c r="C110" s="29">
        <v>6044623</v>
      </c>
      <c r="D110" s="29">
        <v>6004621</v>
      </c>
      <c r="E110" s="29">
        <v>0</v>
      </c>
      <c r="F110" s="29">
        <v>0</v>
      </c>
      <c r="G110" s="29">
        <v>40002</v>
      </c>
      <c r="H110" s="29">
        <v>0</v>
      </c>
      <c r="I110" s="29">
        <v>6004621</v>
      </c>
    </row>
    <row r="111" spans="1:9" ht="22.5" x14ac:dyDescent="0.25">
      <c r="A111" s="281" t="s">
        <v>2207</v>
      </c>
      <c r="B111" s="280" t="s">
        <v>2206</v>
      </c>
      <c r="C111" s="29">
        <v>2159377</v>
      </c>
      <c r="D111" s="29">
        <v>2159377</v>
      </c>
      <c r="E111" s="29">
        <v>0</v>
      </c>
      <c r="F111" s="29">
        <v>0</v>
      </c>
      <c r="G111" s="29">
        <v>0</v>
      </c>
      <c r="H111" s="29">
        <v>0</v>
      </c>
      <c r="I111" s="29">
        <v>2159377</v>
      </c>
    </row>
    <row r="112" spans="1:9" x14ac:dyDescent="0.25">
      <c r="A112" s="279" t="s">
        <v>2348</v>
      </c>
      <c r="B112" s="278" t="s">
        <v>2274</v>
      </c>
      <c r="C112" s="25">
        <v>138000</v>
      </c>
      <c r="D112" s="25">
        <v>124589.41</v>
      </c>
      <c r="E112" s="25">
        <v>0</v>
      </c>
      <c r="F112" s="25">
        <v>0</v>
      </c>
      <c r="G112" s="25">
        <v>13410.59</v>
      </c>
      <c r="H112" s="25">
        <v>0</v>
      </c>
      <c r="I112" s="25">
        <v>124589.41</v>
      </c>
    </row>
    <row r="113" spans="1:9" x14ac:dyDescent="0.25">
      <c r="A113" s="281" t="s">
        <v>1822</v>
      </c>
      <c r="B113" s="280" t="s">
        <v>1821</v>
      </c>
      <c r="C113" s="29">
        <v>91000</v>
      </c>
      <c r="D113" s="29">
        <v>83643.44</v>
      </c>
      <c r="E113" s="29">
        <v>0</v>
      </c>
      <c r="F113" s="29">
        <v>0</v>
      </c>
      <c r="G113" s="29">
        <v>7356.56</v>
      </c>
      <c r="H113" s="29">
        <v>0</v>
      </c>
      <c r="I113" s="29">
        <v>83643.44</v>
      </c>
    </row>
    <row r="114" spans="1:9" x14ac:dyDescent="0.25">
      <c r="A114" s="281" t="s">
        <v>1820</v>
      </c>
      <c r="B114" s="280" t="s">
        <v>1819</v>
      </c>
      <c r="C114" s="29">
        <v>27000</v>
      </c>
      <c r="D114" s="29">
        <v>24228.44</v>
      </c>
      <c r="E114" s="29">
        <v>0</v>
      </c>
      <c r="F114" s="29">
        <v>0</v>
      </c>
      <c r="G114" s="29">
        <v>2771.56</v>
      </c>
      <c r="H114" s="29">
        <v>0</v>
      </c>
      <c r="I114" s="29">
        <v>24228.44</v>
      </c>
    </row>
    <row r="115" spans="1:9" x14ac:dyDescent="0.25">
      <c r="A115" s="281" t="s">
        <v>1816</v>
      </c>
      <c r="B115" s="280" t="s">
        <v>1815</v>
      </c>
      <c r="C115" s="29">
        <v>5000</v>
      </c>
      <c r="D115" s="29">
        <v>0</v>
      </c>
      <c r="E115" s="29">
        <v>0</v>
      </c>
      <c r="F115" s="29">
        <v>0</v>
      </c>
      <c r="G115" s="29">
        <v>5000</v>
      </c>
      <c r="H115" s="29">
        <v>0</v>
      </c>
      <c r="I115" s="29">
        <v>0</v>
      </c>
    </row>
    <row r="116" spans="1:9" x14ac:dyDescent="0.25">
      <c r="A116" s="281" t="s">
        <v>1814</v>
      </c>
      <c r="B116" s="280" t="s">
        <v>1813</v>
      </c>
      <c r="C116" s="29">
        <v>15000</v>
      </c>
      <c r="D116" s="29">
        <v>16717.53</v>
      </c>
      <c r="E116" s="29">
        <v>0</v>
      </c>
      <c r="F116" s="29">
        <v>0</v>
      </c>
      <c r="G116" s="29">
        <v>-1717.53</v>
      </c>
      <c r="H116" s="29">
        <v>0</v>
      </c>
      <c r="I116" s="29">
        <v>16717.53</v>
      </c>
    </row>
    <row r="117" spans="1:9" ht="22.5" x14ac:dyDescent="0.25">
      <c r="A117" s="279" t="s">
        <v>2347</v>
      </c>
      <c r="B117" s="278" t="s">
        <v>2346</v>
      </c>
      <c r="C117" s="25">
        <v>45689783.719999999</v>
      </c>
      <c r="D117" s="25">
        <v>44892996.409999996</v>
      </c>
      <c r="E117" s="25">
        <v>656251.80000000005</v>
      </c>
      <c r="F117" s="25">
        <v>0</v>
      </c>
      <c r="G117" s="25">
        <v>140535.51</v>
      </c>
      <c r="H117" s="25">
        <v>0</v>
      </c>
      <c r="I117" s="25">
        <v>45549248.210000001</v>
      </c>
    </row>
    <row r="118" spans="1:9" x14ac:dyDescent="0.25">
      <c r="A118" s="281" t="s">
        <v>1618</v>
      </c>
      <c r="B118" s="280" t="s">
        <v>1617</v>
      </c>
      <c r="C118" s="29">
        <v>146237.5</v>
      </c>
      <c r="D118" s="29">
        <v>130985.7</v>
      </c>
      <c r="E118" s="29">
        <v>15251.8</v>
      </c>
      <c r="F118" s="29">
        <v>0</v>
      </c>
      <c r="G118" s="29">
        <v>0</v>
      </c>
      <c r="H118" s="29">
        <v>0</v>
      </c>
      <c r="I118" s="29">
        <v>146237.5</v>
      </c>
    </row>
    <row r="119" spans="1:9" ht="22.5" x14ac:dyDescent="0.25">
      <c r="A119" s="281" t="s">
        <v>1860</v>
      </c>
      <c r="B119" s="280" t="s">
        <v>1859</v>
      </c>
      <c r="C119" s="29">
        <v>240</v>
      </c>
      <c r="D119" s="29">
        <v>240</v>
      </c>
      <c r="E119" s="29">
        <v>0</v>
      </c>
      <c r="F119" s="29">
        <v>0</v>
      </c>
      <c r="G119" s="29">
        <v>0</v>
      </c>
      <c r="H119" s="29">
        <v>0</v>
      </c>
      <c r="I119" s="29">
        <v>240</v>
      </c>
    </row>
    <row r="120" spans="1:9" ht="22.5" x14ac:dyDescent="0.25">
      <c r="A120" s="281" t="s">
        <v>1744</v>
      </c>
      <c r="B120" s="280" t="s">
        <v>1743</v>
      </c>
      <c r="C120" s="29">
        <v>0</v>
      </c>
      <c r="D120" s="29">
        <v>0</v>
      </c>
      <c r="E120" s="29">
        <v>0</v>
      </c>
      <c r="F120" s="29">
        <v>0</v>
      </c>
      <c r="G120" s="29">
        <v>0</v>
      </c>
      <c r="H120" s="29">
        <v>0</v>
      </c>
      <c r="I120" s="29">
        <v>0</v>
      </c>
    </row>
    <row r="121" spans="1:9" x14ac:dyDescent="0.25">
      <c r="A121" s="281" t="s">
        <v>1352</v>
      </c>
      <c r="B121" s="280" t="s">
        <v>1351</v>
      </c>
      <c r="C121" s="29">
        <v>4497.7</v>
      </c>
      <c r="D121" s="29">
        <v>4497.7</v>
      </c>
      <c r="E121" s="29">
        <v>0</v>
      </c>
      <c r="F121" s="29">
        <v>0</v>
      </c>
      <c r="G121" s="29">
        <v>0</v>
      </c>
      <c r="H121" s="29">
        <v>0</v>
      </c>
      <c r="I121" s="29">
        <v>4497.7</v>
      </c>
    </row>
    <row r="122" spans="1:9" x14ac:dyDescent="0.25">
      <c r="A122" s="281" t="s">
        <v>1941</v>
      </c>
      <c r="B122" s="280" t="s">
        <v>1940</v>
      </c>
      <c r="C122" s="29">
        <v>0</v>
      </c>
      <c r="D122" s="29">
        <v>0</v>
      </c>
      <c r="E122" s="29">
        <v>0</v>
      </c>
      <c r="F122" s="29">
        <v>0</v>
      </c>
      <c r="G122" s="29">
        <v>0</v>
      </c>
      <c r="H122" s="29">
        <v>0</v>
      </c>
      <c r="I122" s="29">
        <v>0</v>
      </c>
    </row>
    <row r="123" spans="1:9" ht="22.5" x14ac:dyDescent="0.25">
      <c r="A123" s="281" t="s">
        <v>1858</v>
      </c>
      <c r="B123" s="280" t="s">
        <v>1857</v>
      </c>
      <c r="C123" s="29">
        <v>20837580.34</v>
      </c>
      <c r="D123" s="29">
        <v>20196445.140000001</v>
      </c>
      <c r="E123" s="29">
        <v>641000</v>
      </c>
      <c r="F123" s="29">
        <v>0</v>
      </c>
      <c r="G123" s="29">
        <v>135.19999999999999</v>
      </c>
      <c r="H123" s="29">
        <v>0</v>
      </c>
      <c r="I123" s="29">
        <v>20837445.140000001</v>
      </c>
    </row>
    <row r="124" spans="1:9" x14ac:dyDescent="0.25">
      <c r="A124" s="281" t="s">
        <v>1856</v>
      </c>
      <c r="B124" s="280" t="s">
        <v>1855</v>
      </c>
      <c r="C124" s="29">
        <v>6368491.4699999997</v>
      </c>
      <c r="D124" s="29">
        <v>6367508.9500000002</v>
      </c>
      <c r="E124" s="29">
        <v>0</v>
      </c>
      <c r="F124" s="29">
        <v>0</v>
      </c>
      <c r="G124" s="29">
        <v>982.52</v>
      </c>
      <c r="H124" s="29">
        <v>0</v>
      </c>
      <c r="I124" s="29">
        <v>6367508.9500000002</v>
      </c>
    </row>
    <row r="125" spans="1:9" x14ac:dyDescent="0.25">
      <c r="A125" s="281" t="s">
        <v>1854</v>
      </c>
      <c r="B125" s="280" t="s">
        <v>1853</v>
      </c>
      <c r="C125" s="29">
        <v>18189673.989999998</v>
      </c>
      <c r="D125" s="29">
        <v>18189439.920000002</v>
      </c>
      <c r="E125" s="29">
        <v>0</v>
      </c>
      <c r="F125" s="29">
        <v>0</v>
      </c>
      <c r="G125" s="29">
        <v>234.07</v>
      </c>
      <c r="H125" s="29">
        <v>0</v>
      </c>
      <c r="I125" s="29">
        <v>18189439.920000002</v>
      </c>
    </row>
    <row r="126" spans="1:9" x14ac:dyDescent="0.25">
      <c r="A126" s="281" t="s">
        <v>1822</v>
      </c>
      <c r="B126" s="280" t="s">
        <v>1821</v>
      </c>
      <c r="C126" s="29">
        <v>131071.72</v>
      </c>
      <c r="D126" s="29">
        <v>482</v>
      </c>
      <c r="E126" s="29">
        <v>0</v>
      </c>
      <c r="F126" s="29">
        <v>0</v>
      </c>
      <c r="G126" s="29">
        <v>130589.72</v>
      </c>
      <c r="H126" s="29">
        <v>0</v>
      </c>
      <c r="I126" s="29">
        <v>482</v>
      </c>
    </row>
    <row r="127" spans="1:9" x14ac:dyDescent="0.25">
      <c r="A127" s="281" t="s">
        <v>1816</v>
      </c>
      <c r="B127" s="280" t="s">
        <v>1815</v>
      </c>
      <c r="C127" s="29">
        <v>1991</v>
      </c>
      <c r="D127" s="29">
        <v>1991</v>
      </c>
      <c r="E127" s="29">
        <v>0</v>
      </c>
      <c r="F127" s="29">
        <v>0</v>
      </c>
      <c r="G127" s="29">
        <v>0</v>
      </c>
      <c r="H127" s="29">
        <v>0</v>
      </c>
      <c r="I127" s="29">
        <v>1991</v>
      </c>
    </row>
    <row r="128" spans="1:9" x14ac:dyDescent="0.25">
      <c r="A128" s="281" t="s">
        <v>1814</v>
      </c>
      <c r="B128" s="280" t="s">
        <v>1813</v>
      </c>
      <c r="C128" s="29">
        <v>10000</v>
      </c>
      <c r="D128" s="29">
        <v>1406</v>
      </c>
      <c r="E128" s="29">
        <v>0</v>
      </c>
      <c r="F128" s="29">
        <v>0</v>
      </c>
      <c r="G128" s="29">
        <v>8594</v>
      </c>
      <c r="H128" s="29">
        <v>0</v>
      </c>
      <c r="I128" s="29">
        <v>1406</v>
      </c>
    </row>
    <row r="129" spans="1:9" x14ac:dyDescent="0.25">
      <c r="A129" s="279" t="s">
        <v>2345</v>
      </c>
      <c r="B129" s="278" t="s">
        <v>2344</v>
      </c>
      <c r="C129" s="25">
        <v>110025411</v>
      </c>
      <c r="D129" s="25">
        <v>108650286.34</v>
      </c>
      <c r="E129" s="25">
        <v>0</v>
      </c>
      <c r="F129" s="25">
        <v>0</v>
      </c>
      <c r="G129" s="25">
        <v>1375124.66</v>
      </c>
      <c r="H129" s="25">
        <v>6331506.8300000001</v>
      </c>
      <c r="I129" s="25">
        <v>102318779.51000001</v>
      </c>
    </row>
    <row r="130" spans="1:9" ht="22.5" x14ac:dyDescent="0.25">
      <c r="A130" s="281" t="s">
        <v>1744</v>
      </c>
      <c r="B130" s="280" t="s">
        <v>1743</v>
      </c>
      <c r="C130" s="29">
        <v>40000</v>
      </c>
      <c r="D130" s="29">
        <v>18620</v>
      </c>
      <c r="E130" s="29">
        <v>0</v>
      </c>
      <c r="F130" s="29">
        <v>0</v>
      </c>
      <c r="G130" s="29">
        <v>21380</v>
      </c>
      <c r="H130" s="29">
        <v>0</v>
      </c>
      <c r="I130" s="29">
        <v>18620</v>
      </c>
    </row>
    <row r="131" spans="1:9" x14ac:dyDescent="0.25">
      <c r="A131" s="281" t="s">
        <v>1614</v>
      </c>
      <c r="B131" s="280" t="s">
        <v>1613</v>
      </c>
      <c r="C131" s="29">
        <v>180000</v>
      </c>
      <c r="D131" s="29">
        <v>89172.32</v>
      </c>
      <c r="E131" s="29">
        <v>0</v>
      </c>
      <c r="F131" s="29">
        <v>0</v>
      </c>
      <c r="G131" s="29">
        <v>90827.68</v>
      </c>
      <c r="H131" s="29">
        <v>0</v>
      </c>
      <c r="I131" s="29">
        <v>89172.32</v>
      </c>
    </row>
    <row r="132" spans="1:9" x14ac:dyDescent="0.25">
      <c r="A132" s="281" t="s">
        <v>1742</v>
      </c>
      <c r="B132" s="280" t="s">
        <v>1741</v>
      </c>
      <c r="C132" s="29">
        <v>20000</v>
      </c>
      <c r="D132" s="29">
        <v>13576.9</v>
      </c>
      <c r="E132" s="29">
        <v>0</v>
      </c>
      <c r="F132" s="29">
        <v>0</v>
      </c>
      <c r="G132" s="29">
        <v>6423.1</v>
      </c>
      <c r="H132" s="29">
        <v>0</v>
      </c>
      <c r="I132" s="29">
        <v>13576.9</v>
      </c>
    </row>
    <row r="133" spans="1:9" x14ac:dyDescent="0.25">
      <c r="A133" s="281" t="s">
        <v>1334</v>
      </c>
      <c r="B133" s="280" t="s">
        <v>1333</v>
      </c>
      <c r="C133" s="29">
        <v>62955</v>
      </c>
      <c r="D133" s="29">
        <v>57955</v>
      </c>
      <c r="E133" s="29">
        <v>0</v>
      </c>
      <c r="F133" s="29">
        <v>0</v>
      </c>
      <c r="G133" s="29">
        <v>5000</v>
      </c>
      <c r="H133" s="29">
        <v>0</v>
      </c>
      <c r="I133" s="29">
        <v>57955</v>
      </c>
    </row>
    <row r="134" spans="1:9" x14ac:dyDescent="0.25">
      <c r="A134" s="281" t="s">
        <v>1740</v>
      </c>
      <c r="B134" s="280" t="s">
        <v>1333</v>
      </c>
      <c r="C134" s="29">
        <v>22623</v>
      </c>
      <c r="D134" s="29">
        <v>13752.8</v>
      </c>
      <c r="E134" s="29">
        <v>0</v>
      </c>
      <c r="F134" s="29">
        <v>0</v>
      </c>
      <c r="G134" s="29">
        <v>8870.2000000000007</v>
      </c>
      <c r="H134" s="29">
        <v>0</v>
      </c>
      <c r="I134" s="29">
        <v>13752.8</v>
      </c>
    </row>
    <row r="135" spans="1:9" x14ac:dyDescent="0.25">
      <c r="A135" s="281" t="s">
        <v>1832</v>
      </c>
      <c r="B135" s="280" t="s">
        <v>1831</v>
      </c>
      <c r="C135" s="29">
        <v>308605</v>
      </c>
      <c r="D135" s="29">
        <v>308605</v>
      </c>
      <c r="E135" s="29">
        <v>0</v>
      </c>
      <c r="F135" s="29">
        <v>0</v>
      </c>
      <c r="G135" s="29">
        <v>0</v>
      </c>
      <c r="H135" s="29">
        <v>0</v>
      </c>
      <c r="I135" s="29">
        <v>308605</v>
      </c>
    </row>
    <row r="136" spans="1:9" ht="22.5" x14ac:dyDescent="0.25">
      <c r="A136" s="281" t="s">
        <v>1830</v>
      </c>
      <c r="B136" s="280" t="s">
        <v>1829</v>
      </c>
      <c r="C136" s="29">
        <v>101395</v>
      </c>
      <c r="D136" s="29">
        <v>97405.96</v>
      </c>
      <c r="E136" s="29">
        <v>0</v>
      </c>
      <c r="F136" s="29">
        <v>0</v>
      </c>
      <c r="G136" s="29">
        <v>3989.04</v>
      </c>
      <c r="H136" s="29">
        <v>0</v>
      </c>
      <c r="I136" s="29">
        <v>97405.96</v>
      </c>
    </row>
    <row r="137" spans="1:9" ht="22.5" x14ac:dyDescent="0.25">
      <c r="A137" s="281" t="s">
        <v>1828</v>
      </c>
      <c r="B137" s="280" t="s">
        <v>1827</v>
      </c>
      <c r="C137" s="29">
        <v>87548000</v>
      </c>
      <c r="D137" s="29">
        <v>87534155.049999997</v>
      </c>
      <c r="E137" s="29">
        <v>0</v>
      </c>
      <c r="F137" s="29">
        <v>0</v>
      </c>
      <c r="G137" s="29">
        <v>13844.95</v>
      </c>
      <c r="H137" s="29">
        <v>0</v>
      </c>
      <c r="I137" s="29">
        <v>87534155.049999997</v>
      </c>
    </row>
    <row r="138" spans="1:9" ht="22.5" x14ac:dyDescent="0.25">
      <c r="A138" s="281" t="s">
        <v>1826</v>
      </c>
      <c r="B138" s="280" t="s">
        <v>1825</v>
      </c>
      <c r="C138" s="29">
        <v>14800000</v>
      </c>
      <c r="D138" s="29">
        <v>13943469.550000001</v>
      </c>
      <c r="E138" s="29">
        <v>0</v>
      </c>
      <c r="F138" s="29">
        <v>0</v>
      </c>
      <c r="G138" s="29">
        <v>856530.45</v>
      </c>
      <c r="H138" s="29">
        <v>0</v>
      </c>
      <c r="I138" s="29">
        <v>13943469.550000001</v>
      </c>
    </row>
    <row r="139" spans="1:9" x14ac:dyDescent="0.25">
      <c r="A139" s="281" t="s">
        <v>1824</v>
      </c>
      <c r="B139" s="280" t="s">
        <v>1823</v>
      </c>
      <c r="C139" s="29">
        <v>31000</v>
      </c>
      <c r="D139" s="29">
        <v>30033.200000000001</v>
      </c>
      <c r="E139" s="29">
        <v>0</v>
      </c>
      <c r="F139" s="29">
        <v>0</v>
      </c>
      <c r="G139" s="29">
        <v>966.8</v>
      </c>
      <c r="H139" s="29">
        <v>0</v>
      </c>
      <c r="I139" s="29">
        <v>30033.200000000001</v>
      </c>
    </row>
    <row r="140" spans="1:9" x14ac:dyDescent="0.25">
      <c r="A140" s="281" t="s">
        <v>1822</v>
      </c>
      <c r="B140" s="280" t="s">
        <v>1821</v>
      </c>
      <c r="C140" s="29">
        <v>106000</v>
      </c>
      <c r="D140" s="29">
        <v>105108.52</v>
      </c>
      <c r="E140" s="29">
        <v>0</v>
      </c>
      <c r="F140" s="29">
        <v>0</v>
      </c>
      <c r="G140" s="29">
        <v>891.48</v>
      </c>
      <c r="H140" s="29">
        <v>0</v>
      </c>
      <c r="I140" s="29">
        <v>105108.52</v>
      </c>
    </row>
    <row r="141" spans="1:9" x14ac:dyDescent="0.25">
      <c r="A141" s="281" t="s">
        <v>1820</v>
      </c>
      <c r="B141" s="280" t="s">
        <v>1819</v>
      </c>
      <c r="C141" s="29">
        <v>40000</v>
      </c>
      <c r="D141" s="29">
        <v>37546.15</v>
      </c>
      <c r="E141" s="29">
        <v>0</v>
      </c>
      <c r="F141" s="29">
        <v>0</v>
      </c>
      <c r="G141" s="29">
        <v>2453.85</v>
      </c>
      <c r="H141" s="29">
        <v>0</v>
      </c>
      <c r="I141" s="29">
        <v>37546.15</v>
      </c>
    </row>
    <row r="142" spans="1:9" ht="22.5" x14ac:dyDescent="0.25">
      <c r="A142" s="281" t="s">
        <v>1818</v>
      </c>
      <c r="B142" s="280" t="s">
        <v>1817</v>
      </c>
      <c r="C142" s="29">
        <v>1822717</v>
      </c>
      <c r="D142" s="29">
        <v>1702394.16</v>
      </c>
      <c r="E142" s="29">
        <v>0</v>
      </c>
      <c r="F142" s="29">
        <v>0</v>
      </c>
      <c r="G142" s="29">
        <v>120322.84</v>
      </c>
      <c r="H142" s="29">
        <v>1702394.16</v>
      </c>
      <c r="I142" s="29">
        <v>0</v>
      </c>
    </row>
    <row r="143" spans="1:9" x14ac:dyDescent="0.25">
      <c r="A143" s="281" t="s">
        <v>1668</v>
      </c>
      <c r="B143" s="280" t="s">
        <v>1667</v>
      </c>
      <c r="C143" s="29">
        <v>2505116</v>
      </c>
      <c r="D143" s="29">
        <v>2286648.0699999998</v>
      </c>
      <c r="E143" s="29">
        <v>0</v>
      </c>
      <c r="F143" s="29">
        <v>0</v>
      </c>
      <c r="G143" s="29">
        <v>218467.93</v>
      </c>
      <c r="H143" s="29">
        <v>2286648.0699999998</v>
      </c>
      <c r="I143" s="29">
        <v>0</v>
      </c>
    </row>
    <row r="144" spans="1:9" ht="33.75" x14ac:dyDescent="0.25">
      <c r="A144" s="281" t="s">
        <v>1590</v>
      </c>
      <c r="B144" s="280" t="s">
        <v>1589</v>
      </c>
      <c r="C144" s="29">
        <v>459000</v>
      </c>
      <c r="D144" s="29">
        <v>442864.6</v>
      </c>
      <c r="E144" s="29">
        <v>0</v>
      </c>
      <c r="F144" s="29">
        <v>0</v>
      </c>
      <c r="G144" s="29">
        <v>16135.4</v>
      </c>
      <c r="H144" s="29">
        <v>442864.6</v>
      </c>
      <c r="I144" s="29">
        <v>0</v>
      </c>
    </row>
    <row r="145" spans="1:9" ht="22.5" x14ac:dyDescent="0.25">
      <c r="A145" s="281" t="s">
        <v>1586</v>
      </c>
      <c r="B145" s="280" t="s">
        <v>1585</v>
      </c>
      <c r="C145" s="29">
        <v>1903000</v>
      </c>
      <c r="D145" s="29">
        <v>1899600</v>
      </c>
      <c r="E145" s="29">
        <v>0</v>
      </c>
      <c r="F145" s="29">
        <v>0</v>
      </c>
      <c r="G145" s="29">
        <v>3400</v>
      </c>
      <c r="H145" s="29">
        <v>1899600</v>
      </c>
      <c r="I145" s="29">
        <v>0</v>
      </c>
    </row>
    <row r="146" spans="1:9" x14ac:dyDescent="0.25">
      <c r="A146" s="281" t="s">
        <v>1816</v>
      </c>
      <c r="B146" s="280" t="s">
        <v>1815</v>
      </c>
      <c r="C146" s="29">
        <v>15000</v>
      </c>
      <c r="D146" s="29">
        <v>11903.05</v>
      </c>
      <c r="E146" s="29">
        <v>0</v>
      </c>
      <c r="F146" s="29">
        <v>0</v>
      </c>
      <c r="G146" s="29">
        <v>3096.95</v>
      </c>
      <c r="H146" s="29">
        <v>0</v>
      </c>
      <c r="I146" s="29">
        <v>11903.05</v>
      </c>
    </row>
    <row r="147" spans="1:9" x14ac:dyDescent="0.25">
      <c r="A147" s="281" t="s">
        <v>1814</v>
      </c>
      <c r="B147" s="280" t="s">
        <v>1813</v>
      </c>
      <c r="C147" s="29">
        <v>60000</v>
      </c>
      <c r="D147" s="29">
        <v>57476.01</v>
      </c>
      <c r="E147" s="29">
        <v>0</v>
      </c>
      <c r="F147" s="29">
        <v>0</v>
      </c>
      <c r="G147" s="29">
        <v>2523.9899999999998</v>
      </c>
      <c r="H147" s="29">
        <v>0</v>
      </c>
      <c r="I147" s="29">
        <v>57476.01</v>
      </c>
    </row>
    <row r="148" spans="1:9" x14ac:dyDescent="0.25">
      <c r="A148" s="279" t="s">
        <v>1322</v>
      </c>
      <c r="B148" s="278" t="s">
        <v>2396</v>
      </c>
      <c r="C148" s="25">
        <v>215204868.18000001</v>
      </c>
      <c r="D148" s="25">
        <v>209458446.24000001</v>
      </c>
      <c r="E148" s="25">
        <v>2226993.41</v>
      </c>
      <c r="F148" s="25">
        <v>0</v>
      </c>
      <c r="G148" s="25">
        <v>3519428.53</v>
      </c>
      <c r="H148" s="25">
        <v>2021279.28</v>
      </c>
      <c r="I148" s="25">
        <v>209664160.37</v>
      </c>
    </row>
    <row r="149" spans="1:9" x14ac:dyDescent="0.25">
      <c r="A149" s="281" t="s">
        <v>1929</v>
      </c>
      <c r="B149" s="280" t="s">
        <v>1928</v>
      </c>
      <c r="C149" s="29">
        <v>2045795</v>
      </c>
      <c r="D149" s="29">
        <v>1988986.69</v>
      </c>
      <c r="E149" s="29">
        <v>0</v>
      </c>
      <c r="F149" s="29">
        <v>0</v>
      </c>
      <c r="G149" s="29">
        <v>56808.31</v>
      </c>
      <c r="H149" s="29">
        <v>0</v>
      </c>
      <c r="I149" s="29">
        <v>1988986.69</v>
      </c>
    </row>
    <row r="150" spans="1:9" ht="22.5" x14ac:dyDescent="0.25">
      <c r="A150" s="281" t="s">
        <v>1927</v>
      </c>
      <c r="B150" s="280" t="s">
        <v>1926</v>
      </c>
      <c r="C150" s="29">
        <v>12507023.960000001</v>
      </c>
      <c r="D150" s="29">
        <v>12505427.949999999</v>
      </c>
      <c r="E150" s="29">
        <v>0</v>
      </c>
      <c r="F150" s="29">
        <v>0</v>
      </c>
      <c r="G150" s="29">
        <v>1596.01</v>
      </c>
      <c r="H150" s="29">
        <v>0</v>
      </c>
      <c r="I150" s="29">
        <v>12505427.949999999</v>
      </c>
    </row>
    <row r="151" spans="1:9" ht="22.5" x14ac:dyDescent="0.25">
      <c r="A151" s="281" t="s">
        <v>1925</v>
      </c>
      <c r="B151" s="280" t="s">
        <v>1924</v>
      </c>
      <c r="C151" s="29">
        <v>2028389.98</v>
      </c>
      <c r="D151" s="29">
        <v>2028389.98</v>
      </c>
      <c r="E151" s="29">
        <v>0</v>
      </c>
      <c r="F151" s="29">
        <v>0</v>
      </c>
      <c r="G151" s="29">
        <v>0</v>
      </c>
      <c r="H151" s="29">
        <v>0</v>
      </c>
      <c r="I151" s="29">
        <v>2028389.98</v>
      </c>
    </row>
    <row r="152" spans="1:9" ht="22.5" x14ac:dyDescent="0.25">
      <c r="A152" s="281" t="s">
        <v>1923</v>
      </c>
      <c r="B152" s="280" t="s">
        <v>1922</v>
      </c>
      <c r="C152" s="29">
        <v>2325509.94</v>
      </c>
      <c r="D152" s="29">
        <v>2325509.94</v>
      </c>
      <c r="E152" s="29">
        <v>0</v>
      </c>
      <c r="F152" s="29">
        <v>0</v>
      </c>
      <c r="G152" s="29">
        <v>0</v>
      </c>
      <c r="H152" s="29">
        <v>0</v>
      </c>
      <c r="I152" s="29">
        <v>2325509.94</v>
      </c>
    </row>
    <row r="153" spans="1:9" x14ac:dyDescent="0.25">
      <c r="A153" s="281" t="s">
        <v>1636</v>
      </c>
      <c r="B153" s="280" t="s">
        <v>1327</v>
      </c>
      <c r="C153" s="29">
        <v>1790500</v>
      </c>
      <c r="D153" s="29">
        <v>1374101.86</v>
      </c>
      <c r="E153" s="29">
        <v>412584.81</v>
      </c>
      <c r="F153" s="29">
        <v>0</v>
      </c>
      <c r="G153" s="29">
        <v>3813.33</v>
      </c>
      <c r="H153" s="29">
        <v>0</v>
      </c>
      <c r="I153" s="29">
        <v>1786686.67</v>
      </c>
    </row>
    <row r="154" spans="1:9" x14ac:dyDescent="0.25">
      <c r="A154" s="281" t="s">
        <v>1921</v>
      </c>
      <c r="B154" s="280" t="s">
        <v>1920</v>
      </c>
      <c r="C154" s="29">
        <v>326239.01</v>
      </c>
      <c r="D154" s="29">
        <v>294564.01</v>
      </c>
      <c r="E154" s="29">
        <v>0</v>
      </c>
      <c r="F154" s="29">
        <v>0</v>
      </c>
      <c r="G154" s="29">
        <v>31675</v>
      </c>
      <c r="H154" s="29">
        <v>0</v>
      </c>
      <c r="I154" s="29">
        <v>294564.01</v>
      </c>
    </row>
    <row r="155" spans="1:9" x14ac:dyDescent="0.25">
      <c r="A155" s="281" t="s">
        <v>1832</v>
      </c>
      <c r="B155" s="280" t="s">
        <v>1831</v>
      </c>
      <c r="C155" s="29">
        <v>333215</v>
      </c>
      <c r="D155" s="29">
        <v>331365</v>
      </c>
      <c r="E155" s="29">
        <v>0</v>
      </c>
      <c r="F155" s="29">
        <v>0</v>
      </c>
      <c r="G155" s="29">
        <v>1850</v>
      </c>
      <c r="H155" s="29">
        <v>0</v>
      </c>
      <c r="I155" s="29">
        <v>331365</v>
      </c>
    </row>
    <row r="156" spans="1:9" ht="22.5" x14ac:dyDescent="0.25">
      <c r="A156" s="281" t="s">
        <v>1830</v>
      </c>
      <c r="B156" s="280" t="s">
        <v>1829</v>
      </c>
      <c r="C156" s="29">
        <v>5102505.6399999997</v>
      </c>
      <c r="D156" s="29">
        <v>5102142.25</v>
      </c>
      <c r="E156" s="29">
        <v>0</v>
      </c>
      <c r="F156" s="29">
        <v>0</v>
      </c>
      <c r="G156" s="29">
        <v>363.39</v>
      </c>
      <c r="H156" s="29">
        <v>0</v>
      </c>
      <c r="I156" s="29">
        <v>5102142.25</v>
      </c>
    </row>
    <row r="157" spans="1:9" x14ac:dyDescent="0.25">
      <c r="A157" s="281" t="s">
        <v>1824</v>
      </c>
      <c r="B157" s="280" t="s">
        <v>1823</v>
      </c>
      <c r="C157" s="29">
        <v>127409</v>
      </c>
      <c r="D157" s="29">
        <v>100695.23</v>
      </c>
      <c r="E157" s="29">
        <v>0</v>
      </c>
      <c r="F157" s="29">
        <v>0</v>
      </c>
      <c r="G157" s="29">
        <v>26713.77</v>
      </c>
      <c r="H157" s="29">
        <v>0</v>
      </c>
      <c r="I157" s="29">
        <v>100695.23</v>
      </c>
    </row>
    <row r="158" spans="1:9" x14ac:dyDescent="0.25">
      <c r="A158" s="281" t="s">
        <v>1919</v>
      </c>
      <c r="B158" s="280" t="s">
        <v>1918</v>
      </c>
      <c r="C158" s="29">
        <v>94652</v>
      </c>
      <c r="D158" s="29">
        <v>94651.38</v>
      </c>
      <c r="E158" s="29">
        <v>0</v>
      </c>
      <c r="F158" s="29">
        <v>0</v>
      </c>
      <c r="G158" s="29">
        <v>0.62</v>
      </c>
      <c r="H158" s="29">
        <v>0</v>
      </c>
      <c r="I158" s="29">
        <v>94651.38</v>
      </c>
    </row>
    <row r="159" spans="1:9" x14ac:dyDescent="0.25">
      <c r="A159" s="281" t="s">
        <v>1917</v>
      </c>
      <c r="B159" s="280" t="s">
        <v>1916</v>
      </c>
      <c r="C159" s="29">
        <v>244671</v>
      </c>
      <c r="D159" s="29">
        <v>244620.63</v>
      </c>
      <c r="E159" s="29">
        <v>0</v>
      </c>
      <c r="F159" s="29">
        <v>0</v>
      </c>
      <c r="G159" s="29">
        <v>50.37</v>
      </c>
      <c r="H159" s="29">
        <v>0</v>
      </c>
      <c r="I159" s="29">
        <v>244620.63</v>
      </c>
    </row>
    <row r="160" spans="1:9" x14ac:dyDescent="0.25">
      <c r="A160" s="281" t="s">
        <v>1915</v>
      </c>
      <c r="B160" s="280" t="s">
        <v>1914</v>
      </c>
      <c r="C160" s="29">
        <v>6335006.9699999997</v>
      </c>
      <c r="D160" s="29">
        <v>6237379.9199999999</v>
      </c>
      <c r="E160" s="29">
        <v>0</v>
      </c>
      <c r="F160" s="29">
        <v>0</v>
      </c>
      <c r="G160" s="29">
        <v>97627.05</v>
      </c>
      <c r="H160" s="29">
        <v>0</v>
      </c>
      <c r="I160" s="29">
        <v>6237379.9199999999</v>
      </c>
    </row>
    <row r="161" spans="1:9" x14ac:dyDescent="0.25">
      <c r="A161" s="281" t="s">
        <v>1913</v>
      </c>
      <c r="B161" s="280" t="s">
        <v>1912</v>
      </c>
      <c r="C161" s="29">
        <v>22598</v>
      </c>
      <c r="D161" s="29">
        <v>22597.52</v>
      </c>
      <c r="E161" s="29">
        <v>0</v>
      </c>
      <c r="F161" s="29">
        <v>0</v>
      </c>
      <c r="G161" s="29">
        <v>0.48</v>
      </c>
      <c r="H161" s="29">
        <v>0</v>
      </c>
      <c r="I161" s="29">
        <v>22597.52</v>
      </c>
    </row>
    <row r="162" spans="1:9" ht="22.5" x14ac:dyDescent="0.25">
      <c r="A162" s="281" t="s">
        <v>1911</v>
      </c>
      <c r="B162" s="280" t="s">
        <v>1910</v>
      </c>
      <c r="C162" s="29">
        <v>14899662</v>
      </c>
      <c r="D162" s="29">
        <v>14899661.74</v>
      </c>
      <c r="E162" s="29">
        <v>0</v>
      </c>
      <c r="F162" s="29">
        <v>0</v>
      </c>
      <c r="G162" s="29">
        <v>0.26</v>
      </c>
      <c r="H162" s="29">
        <v>0</v>
      </c>
      <c r="I162" s="29">
        <v>14899661.74</v>
      </c>
    </row>
    <row r="163" spans="1:9" x14ac:dyDescent="0.25">
      <c r="A163" s="281" t="s">
        <v>1909</v>
      </c>
      <c r="B163" s="280" t="s">
        <v>1908</v>
      </c>
      <c r="C163" s="29">
        <v>15527442</v>
      </c>
      <c r="D163" s="29">
        <v>15527439.949999999</v>
      </c>
      <c r="E163" s="29">
        <v>0</v>
      </c>
      <c r="F163" s="29">
        <v>0</v>
      </c>
      <c r="G163" s="29">
        <v>2.0499999999999998</v>
      </c>
      <c r="H163" s="29">
        <v>0</v>
      </c>
      <c r="I163" s="29">
        <v>15527439.949999999</v>
      </c>
    </row>
    <row r="164" spans="1:9" x14ac:dyDescent="0.25">
      <c r="A164" s="281" t="s">
        <v>1907</v>
      </c>
      <c r="B164" s="280" t="s">
        <v>1906</v>
      </c>
      <c r="C164" s="29">
        <v>3264444</v>
      </c>
      <c r="D164" s="29">
        <v>3264443.48</v>
      </c>
      <c r="E164" s="29">
        <v>0</v>
      </c>
      <c r="F164" s="29">
        <v>0</v>
      </c>
      <c r="G164" s="29">
        <v>0.52</v>
      </c>
      <c r="H164" s="29">
        <v>0</v>
      </c>
      <c r="I164" s="29">
        <v>3264443.48</v>
      </c>
    </row>
    <row r="165" spans="1:9" x14ac:dyDescent="0.25">
      <c r="A165" s="281" t="s">
        <v>1905</v>
      </c>
      <c r="B165" s="280" t="s">
        <v>1904</v>
      </c>
      <c r="C165" s="29">
        <v>20594</v>
      </c>
      <c r="D165" s="29">
        <v>20573.48</v>
      </c>
      <c r="E165" s="29">
        <v>0</v>
      </c>
      <c r="F165" s="29">
        <v>0</v>
      </c>
      <c r="G165" s="29">
        <v>20.52</v>
      </c>
      <c r="H165" s="29">
        <v>0</v>
      </c>
      <c r="I165" s="29">
        <v>20573.48</v>
      </c>
    </row>
    <row r="166" spans="1:9" x14ac:dyDescent="0.25">
      <c r="A166" s="281" t="s">
        <v>1903</v>
      </c>
      <c r="B166" s="280" t="s">
        <v>1902</v>
      </c>
      <c r="C166" s="29">
        <v>75171</v>
      </c>
      <c r="D166" s="29">
        <v>75147.5</v>
      </c>
      <c r="E166" s="29">
        <v>0</v>
      </c>
      <c r="F166" s="29">
        <v>0</v>
      </c>
      <c r="G166" s="29">
        <v>23.5</v>
      </c>
      <c r="H166" s="29">
        <v>0</v>
      </c>
      <c r="I166" s="29">
        <v>75147.5</v>
      </c>
    </row>
    <row r="167" spans="1:9" x14ac:dyDescent="0.25">
      <c r="A167" s="281" t="s">
        <v>1901</v>
      </c>
      <c r="B167" s="280" t="s">
        <v>1327</v>
      </c>
      <c r="C167" s="29">
        <v>4846570</v>
      </c>
      <c r="D167" s="29">
        <v>4846569.49</v>
      </c>
      <c r="E167" s="29">
        <v>0</v>
      </c>
      <c r="F167" s="29">
        <v>0</v>
      </c>
      <c r="G167" s="29">
        <v>0.51</v>
      </c>
      <c r="H167" s="29">
        <v>0</v>
      </c>
      <c r="I167" s="29">
        <v>4846569.49</v>
      </c>
    </row>
    <row r="168" spans="1:9" ht="22.5" x14ac:dyDescent="0.25">
      <c r="A168" s="281" t="s">
        <v>1900</v>
      </c>
      <c r="B168" s="280" t="s">
        <v>1899</v>
      </c>
      <c r="C168" s="29">
        <v>47676886.840000004</v>
      </c>
      <c r="D168" s="29">
        <v>47324578.950000003</v>
      </c>
      <c r="E168" s="29">
        <v>0</v>
      </c>
      <c r="F168" s="29">
        <v>0</v>
      </c>
      <c r="G168" s="29">
        <v>352307.89</v>
      </c>
      <c r="H168" s="29">
        <v>0</v>
      </c>
      <c r="I168" s="29">
        <v>47324578.950000003</v>
      </c>
    </row>
    <row r="169" spans="1:9" ht="22.5" x14ac:dyDescent="0.25">
      <c r="A169" s="281" t="s">
        <v>1898</v>
      </c>
      <c r="B169" s="280" t="s">
        <v>1897</v>
      </c>
      <c r="C169" s="29">
        <v>19215210.25</v>
      </c>
      <c r="D169" s="29">
        <v>16815858.969999999</v>
      </c>
      <c r="E169" s="29">
        <v>1091936.33</v>
      </c>
      <c r="F169" s="29">
        <v>0</v>
      </c>
      <c r="G169" s="29">
        <v>1307414.95</v>
      </c>
      <c r="H169" s="29">
        <v>0</v>
      </c>
      <c r="I169" s="29">
        <v>17907795.300000001</v>
      </c>
    </row>
    <row r="170" spans="1:9" x14ac:dyDescent="0.25">
      <c r="A170" s="281" t="s">
        <v>2395</v>
      </c>
      <c r="B170" s="280" t="s">
        <v>2394</v>
      </c>
      <c r="C170" s="29">
        <v>0</v>
      </c>
      <c r="D170" s="29">
        <v>0</v>
      </c>
      <c r="E170" s="29">
        <v>0</v>
      </c>
      <c r="F170" s="29">
        <v>0</v>
      </c>
      <c r="G170" s="29">
        <v>0</v>
      </c>
      <c r="H170" s="29">
        <v>0</v>
      </c>
      <c r="I170" s="29">
        <v>0</v>
      </c>
    </row>
    <row r="171" spans="1:9" x14ac:dyDescent="0.25">
      <c r="A171" s="281" t="s">
        <v>1896</v>
      </c>
      <c r="B171" s="280" t="s">
        <v>1895</v>
      </c>
      <c r="C171" s="29">
        <v>2159580</v>
      </c>
      <c r="D171" s="29">
        <v>2077579.84</v>
      </c>
      <c r="E171" s="29">
        <v>82000</v>
      </c>
      <c r="F171" s="29">
        <v>0</v>
      </c>
      <c r="G171" s="29">
        <v>0.16</v>
      </c>
      <c r="H171" s="29">
        <v>0</v>
      </c>
      <c r="I171" s="29">
        <v>2159579.84</v>
      </c>
    </row>
    <row r="172" spans="1:9" x14ac:dyDescent="0.25">
      <c r="A172" s="281" t="s">
        <v>2074</v>
      </c>
      <c r="B172" s="280" t="s">
        <v>2073</v>
      </c>
      <c r="C172" s="29">
        <v>1128996</v>
      </c>
      <c r="D172" s="29">
        <v>1128411.75</v>
      </c>
      <c r="E172" s="29">
        <v>0</v>
      </c>
      <c r="F172" s="29">
        <v>0</v>
      </c>
      <c r="G172" s="29">
        <v>584.25</v>
      </c>
      <c r="H172" s="29">
        <v>0</v>
      </c>
      <c r="I172" s="29">
        <v>1128411.75</v>
      </c>
    </row>
    <row r="173" spans="1:9" x14ac:dyDescent="0.25">
      <c r="A173" s="281" t="s">
        <v>2072</v>
      </c>
      <c r="B173" s="280" t="s">
        <v>2071</v>
      </c>
      <c r="C173" s="29">
        <v>26000</v>
      </c>
      <c r="D173" s="29">
        <v>17178.38</v>
      </c>
      <c r="E173" s="29">
        <v>0</v>
      </c>
      <c r="F173" s="29">
        <v>0</v>
      </c>
      <c r="G173" s="29">
        <v>8821.6200000000008</v>
      </c>
      <c r="H173" s="29">
        <v>0</v>
      </c>
      <c r="I173" s="29">
        <v>17178.38</v>
      </c>
    </row>
    <row r="174" spans="1:9" x14ac:dyDescent="0.25">
      <c r="A174" s="281" t="s">
        <v>2070</v>
      </c>
      <c r="B174" s="280" t="s">
        <v>2069</v>
      </c>
      <c r="C174" s="29">
        <v>109470</v>
      </c>
      <c r="D174" s="29">
        <v>107939.76</v>
      </c>
      <c r="E174" s="29">
        <v>0</v>
      </c>
      <c r="F174" s="29">
        <v>0</v>
      </c>
      <c r="G174" s="29">
        <v>1530.24</v>
      </c>
      <c r="H174" s="29">
        <v>0</v>
      </c>
      <c r="I174" s="29">
        <v>107939.76</v>
      </c>
    </row>
    <row r="175" spans="1:9" ht="22.5" x14ac:dyDescent="0.25">
      <c r="A175" s="281" t="s">
        <v>2068</v>
      </c>
      <c r="B175" s="280" t="s">
        <v>2067</v>
      </c>
      <c r="C175" s="29">
        <v>363500</v>
      </c>
      <c r="D175" s="29">
        <v>362844</v>
      </c>
      <c r="E175" s="29">
        <v>0</v>
      </c>
      <c r="F175" s="29">
        <v>0</v>
      </c>
      <c r="G175" s="29">
        <v>656</v>
      </c>
      <c r="H175" s="29">
        <v>0</v>
      </c>
      <c r="I175" s="29">
        <v>362844</v>
      </c>
    </row>
    <row r="176" spans="1:9" x14ac:dyDescent="0.25">
      <c r="A176" s="281" t="s">
        <v>2066</v>
      </c>
      <c r="B176" s="280" t="s">
        <v>2065</v>
      </c>
      <c r="C176" s="29">
        <v>35426</v>
      </c>
      <c r="D176" s="29">
        <v>6804.6</v>
      </c>
      <c r="E176" s="29">
        <v>0</v>
      </c>
      <c r="F176" s="29">
        <v>0</v>
      </c>
      <c r="G176" s="29">
        <v>28621.4</v>
      </c>
      <c r="H176" s="29">
        <v>0</v>
      </c>
      <c r="I176" s="29">
        <v>6804.6</v>
      </c>
    </row>
    <row r="177" spans="1:9" ht="22.5" x14ac:dyDescent="0.25">
      <c r="A177" s="281" t="s">
        <v>2064</v>
      </c>
      <c r="B177" s="280" t="s">
        <v>2063</v>
      </c>
      <c r="C177" s="29">
        <v>800</v>
      </c>
      <c r="D177" s="29">
        <v>778.23</v>
      </c>
      <c r="E177" s="29">
        <v>0</v>
      </c>
      <c r="F177" s="29">
        <v>0</v>
      </c>
      <c r="G177" s="29">
        <v>21.77</v>
      </c>
      <c r="H177" s="29">
        <v>0</v>
      </c>
      <c r="I177" s="29">
        <v>778.23</v>
      </c>
    </row>
    <row r="178" spans="1:9" x14ac:dyDescent="0.25">
      <c r="A178" s="281" t="s">
        <v>1822</v>
      </c>
      <c r="B178" s="280" t="s">
        <v>1821</v>
      </c>
      <c r="C178" s="29">
        <v>133600</v>
      </c>
      <c r="D178" s="29">
        <v>51775.040000000001</v>
      </c>
      <c r="E178" s="29">
        <v>0</v>
      </c>
      <c r="F178" s="29">
        <v>0</v>
      </c>
      <c r="G178" s="29">
        <v>81824.960000000006</v>
      </c>
      <c r="H178" s="29">
        <v>0</v>
      </c>
      <c r="I178" s="29">
        <v>51775.040000000001</v>
      </c>
    </row>
    <row r="179" spans="1:9" x14ac:dyDescent="0.25">
      <c r="A179" s="281" t="s">
        <v>1820</v>
      </c>
      <c r="B179" s="280" t="s">
        <v>1819</v>
      </c>
      <c r="C179" s="29">
        <v>15000</v>
      </c>
      <c r="D179" s="29">
        <v>8256.4699999999993</v>
      </c>
      <c r="E179" s="29">
        <v>0</v>
      </c>
      <c r="F179" s="29">
        <v>0</v>
      </c>
      <c r="G179" s="29">
        <v>6743.53</v>
      </c>
      <c r="H179" s="29">
        <v>0</v>
      </c>
      <c r="I179" s="29">
        <v>8256.4699999999993</v>
      </c>
    </row>
    <row r="180" spans="1:9" ht="22.5" x14ac:dyDescent="0.25">
      <c r="A180" s="281" t="s">
        <v>2023</v>
      </c>
      <c r="B180" s="280" t="s">
        <v>2022</v>
      </c>
      <c r="C180" s="29">
        <v>5677301</v>
      </c>
      <c r="D180" s="29">
        <v>5668656</v>
      </c>
      <c r="E180" s="29">
        <v>0</v>
      </c>
      <c r="F180" s="29">
        <v>0</v>
      </c>
      <c r="G180" s="29">
        <v>8645</v>
      </c>
      <c r="H180" s="29">
        <v>0</v>
      </c>
      <c r="I180" s="29">
        <v>5668656</v>
      </c>
    </row>
    <row r="181" spans="1:9" ht="22.5" x14ac:dyDescent="0.25">
      <c r="A181" s="281" t="s">
        <v>2021</v>
      </c>
      <c r="B181" s="280" t="s">
        <v>2020</v>
      </c>
      <c r="C181" s="29">
        <v>3853887</v>
      </c>
      <c r="D181" s="29">
        <v>3755585</v>
      </c>
      <c r="E181" s="29">
        <v>0</v>
      </c>
      <c r="F181" s="29">
        <v>0</v>
      </c>
      <c r="G181" s="29">
        <v>98302</v>
      </c>
      <c r="H181" s="29">
        <v>0</v>
      </c>
      <c r="I181" s="29">
        <v>3755585</v>
      </c>
    </row>
    <row r="182" spans="1:9" ht="22.5" x14ac:dyDescent="0.25">
      <c r="A182" s="281" t="s">
        <v>2046</v>
      </c>
      <c r="B182" s="280" t="s">
        <v>2045</v>
      </c>
      <c r="C182" s="29">
        <v>33187978</v>
      </c>
      <c r="D182" s="29">
        <v>33187978</v>
      </c>
      <c r="E182" s="29">
        <v>0</v>
      </c>
      <c r="F182" s="29">
        <v>0</v>
      </c>
      <c r="G182" s="29">
        <v>0</v>
      </c>
      <c r="H182" s="29">
        <v>0</v>
      </c>
      <c r="I182" s="29">
        <v>33187978</v>
      </c>
    </row>
    <row r="183" spans="1:9" x14ac:dyDescent="0.25">
      <c r="A183" s="281" t="s">
        <v>1894</v>
      </c>
      <c r="B183" s="280" t="s">
        <v>1893</v>
      </c>
      <c r="C183" s="29">
        <v>2118765</v>
      </c>
      <c r="D183" s="29">
        <v>2118765</v>
      </c>
      <c r="E183" s="29">
        <v>0</v>
      </c>
      <c r="F183" s="29">
        <v>0</v>
      </c>
      <c r="G183" s="29">
        <v>0</v>
      </c>
      <c r="H183" s="29">
        <v>0</v>
      </c>
      <c r="I183" s="29">
        <v>2118765</v>
      </c>
    </row>
    <row r="184" spans="1:9" x14ac:dyDescent="0.25">
      <c r="A184" s="281" t="s">
        <v>2019</v>
      </c>
      <c r="B184" s="280" t="s">
        <v>2018</v>
      </c>
      <c r="C184" s="29">
        <v>148230</v>
      </c>
      <c r="D184" s="29">
        <v>90529.68</v>
      </c>
      <c r="E184" s="29">
        <v>41934.269999999997</v>
      </c>
      <c r="F184" s="29">
        <v>0</v>
      </c>
      <c r="G184" s="29">
        <v>15766.05</v>
      </c>
      <c r="H184" s="29">
        <v>0</v>
      </c>
      <c r="I184" s="29">
        <v>132463.95000000001</v>
      </c>
    </row>
    <row r="185" spans="1:9" ht="33.75" x14ac:dyDescent="0.25">
      <c r="A185" s="281" t="s">
        <v>1670</v>
      </c>
      <c r="B185" s="280" t="s">
        <v>1669</v>
      </c>
      <c r="C185" s="29">
        <v>2276000</v>
      </c>
      <c r="D185" s="29">
        <v>2196410.52</v>
      </c>
      <c r="E185" s="29">
        <v>0</v>
      </c>
      <c r="F185" s="29">
        <v>0</v>
      </c>
      <c r="G185" s="29">
        <v>79589.48</v>
      </c>
      <c r="H185" s="29">
        <v>0</v>
      </c>
      <c r="I185" s="29">
        <v>2196410.52</v>
      </c>
    </row>
    <row r="186" spans="1:9" x14ac:dyDescent="0.25">
      <c r="A186" s="281" t="s">
        <v>1668</v>
      </c>
      <c r="B186" s="280" t="s">
        <v>1667</v>
      </c>
      <c r="C186" s="29">
        <v>6935097.4100000001</v>
      </c>
      <c r="D186" s="29">
        <v>6106742.4500000002</v>
      </c>
      <c r="E186" s="29">
        <v>580038</v>
      </c>
      <c r="F186" s="29">
        <v>0</v>
      </c>
      <c r="G186" s="29">
        <v>248316.96</v>
      </c>
      <c r="H186" s="29">
        <v>1421583.6</v>
      </c>
      <c r="I186" s="29">
        <v>5265196.8499999996</v>
      </c>
    </row>
    <row r="187" spans="1:9" ht="22.5" x14ac:dyDescent="0.25">
      <c r="A187" s="281" t="s">
        <v>1592</v>
      </c>
      <c r="B187" s="280" t="s">
        <v>1591</v>
      </c>
      <c r="C187" s="29">
        <v>21500</v>
      </c>
      <c r="D187" s="29">
        <v>21500</v>
      </c>
      <c r="E187" s="29">
        <v>0</v>
      </c>
      <c r="F187" s="29">
        <v>0</v>
      </c>
      <c r="G187" s="29">
        <v>0</v>
      </c>
      <c r="H187" s="29">
        <v>0</v>
      </c>
      <c r="I187" s="29">
        <v>21500</v>
      </c>
    </row>
    <row r="188" spans="1:9" ht="33.75" x14ac:dyDescent="0.25">
      <c r="A188" s="281" t="s">
        <v>1590</v>
      </c>
      <c r="B188" s="280" t="s">
        <v>1589</v>
      </c>
      <c r="C188" s="29">
        <v>1176043</v>
      </c>
      <c r="D188" s="29">
        <v>1109750.3600000001</v>
      </c>
      <c r="E188" s="29">
        <v>0</v>
      </c>
      <c r="F188" s="29">
        <v>0</v>
      </c>
      <c r="G188" s="29">
        <v>66292.639999999999</v>
      </c>
      <c r="H188" s="29">
        <v>28728.3</v>
      </c>
      <c r="I188" s="29">
        <v>1081022.06</v>
      </c>
    </row>
    <row r="189" spans="1:9" ht="22.5" x14ac:dyDescent="0.25">
      <c r="A189" s="281" t="s">
        <v>1666</v>
      </c>
      <c r="B189" s="280" t="s">
        <v>1665</v>
      </c>
      <c r="C189" s="29">
        <v>43267</v>
      </c>
      <c r="D189" s="29">
        <v>29397.07</v>
      </c>
      <c r="E189" s="29">
        <v>0</v>
      </c>
      <c r="F189" s="29">
        <v>0</v>
      </c>
      <c r="G189" s="29">
        <v>13869.93</v>
      </c>
      <c r="H189" s="29">
        <v>23731.02</v>
      </c>
      <c r="I189" s="29">
        <v>5666.05</v>
      </c>
    </row>
    <row r="190" spans="1:9" ht="22.5" x14ac:dyDescent="0.25">
      <c r="A190" s="281" t="s">
        <v>1588</v>
      </c>
      <c r="B190" s="280" t="s">
        <v>1587</v>
      </c>
      <c r="C190" s="29">
        <v>790970.9</v>
      </c>
      <c r="D190" s="29">
        <v>633801.04</v>
      </c>
      <c r="E190" s="29">
        <v>0</v>
      </c>
      <c r="F190" s="29">
        <v>0</v>
      </c>
      <c r="G190" s="29">
        <v>157169.85999999999</v>
      </c>
      <c r="H190" s="29">
        <v>0</v>
      </c>
      <c r="I190" s="29">
        <v>633801.04</v>
      </c>
    </row>
    <row r="191" spans="1:9" ht="22.5" x14ac:dyDescent="0.25">
      <c r="A191" s="281" t="s">
        <v>1664</v>
      </c>
      <c r="B191" s="280" t="s">
        <v>1663</v>
      </c>
      <c r="C191" s="29">
        <v>178686.8</v>
      </c>
      <c r="D191" s="29">
        <v>177387.8</v>
      </c>
      <c r="E191" s="29">
        <v>0</v>
      </c>
      <c r="F191" s="29">
        <v>0</v>
      </c>
      <c r="G191" s="29">
        <v>1299</v>
      </c>
      <c r="H191" s="29">
        <v>0</v>
      </c>
      <c r="I191" s="29">
        <v>177387.8</v>
      </c>
    </row>
    <row r="192" spans="1:9" ht="22.5" x14ac:dyDescent="0.25">
      <c r="A192" s="281" t="s">
        <v>1586</v>
      </c>
      <c r="B192" s="280" t="s">
        <v>1585</v>
      </c>
      <c r="C192" s="29">
        <v>14585535.300000001</v>
      </c>
      <c r="D192" s="29">
        <v>14164456.25</v>
      </c>
      <c r="E192" s="29">
        <v>18500</v>
      </c>
      <c r="F192" s="29">
        <v>0</v>
      </c>
      <c r="G192" s="29">
        <v>402579.05</v>
      </c>
      <c r="H192" s="29">
        <v>547236.36</v>
      </c>
      <c r="I192" s="29">
        <v>13635719.890000001</v>
      </c>
    </row>
    <row r="193" spans="1:9" x14ac:dyDescent="0.25">
      <c r="A193" s="281" t="s">
        <v>1816</v>
      </c>
      <c r="B193" s="280" t="s">
        <v>1815</v>
      </c>
      <c r="C193" s="29">
        <v>9242</v>
      </c>
      <c r="D193" s="29">
        <v>17274</v>
      </c>
      <c r="E193" s="29">
        <v>0</v>
      </c>
      <c r="F193" s="29">
        <v>0</v>
      </c>
      <c r="G193" s="29">
        <v>-8032</v>
      </c>
      <c r="H193" s="29">
        <v>0</v>
      </c>
      <c r="I193" s="29">
        <v>17274</v>
      </c>
    </row>
    <row r="194" spans="1:9" ht="33.75" x14ac:dyDescent="0.25">
      <c r="A194" s="281" t="s">
        <v>1320</v>
      </c>
      <c r="B194" s="280" t="s">
        <v>1319</v>
      </c>
      <c r="C194" s="29">
        <v>2320</v>
      </c>
      <c r="D194" s="29">
        <v>1817.53</v>
      </c>
      <c r="E194" s="29">
        <v>0</v>
      </c>
      <c r="F194" s="29">
        <v>0</v>
      </c>
      <c r="G194" s="29">
        <v>502.47</v>
      </c>
      <c r="H194" s="29">
        <v>0</v>
      </c>
      <c r="I194" s="29">
        <v>1817.53</v>
      </c>
    </row>
    <row r="195" spans="1:9" ht="22.5" x14ac:dyDescent="0.25">
      <c r="A195" s="281" t="s">
        <v>2225</v>
      </c>
      <c r="B195" s="280" t="s">
        <v>2224</v>
      </c>
      <c r="C195" s="29">
        <v>1418177.18</v>
      </c>
      <c r="D195" s="29">
        <v>992118.22</v>
      </c>
      <c r="E195" s="29">
        <v>0</v>
      </c>
      <c r="F195" s="29">
        <v>0</v>
      </c>
      <c r="G195" s="29">
        <v>426058.96</v>
      </c>
      <c r="H195" s="29">
        <v>0</v>
      </c>
      <c r="I195" s="29">
        <v>992118.22</v>
      </c>
    </row>
    <row r="196" spans="1:9" x14ac:dyDescent="0.25">
      <c r="A196" s="281" t="s">
        <v>2062</v>
      </c>
      <c r="B196" s="280" t="s">
        <v>1327</v>
      </c>
      <c r="C196" s="29">
        <v>0</v>
      </c>
      <c r="D196" s="29">
        <v>3.33</v>
      </c>
      <c r="E196" s="29">
        <v>0</v>
      </c>
      <c r="F196" s="29">
        <v>0</v>
      </c>
      <c r="G196" s="29">
        <v>-3.33</v>
      </c>
      <c r="H196" s="29">
        <v>0</v>
      </c>
      <c r="I196" s="29">
        <v>3.33</v>
      </c>
    </row>
    <row r="197" spans="1:9" ht="22.5" x14ac:dyDescent="0.25">
      <c r="A197" s="279" t="s">
        <v>2393</v>
      </c>
      <c r="B197" s="278" t="s">
        <v>2392</v>
      </c>
      <c r="C197" s="25">
        <v>338662</v>
      </c>
      <c r="D197" s="25">
        <v>245283.77</v>
      </c>
      <c r="E197" s="25">
        <v>0</v>
      </c>
      <c r="F197" s="25">
        <v>0</v>
      </c>
      <c r="G197" s="25">
        <v>93378.23</v>
      </c>
      <c r="H197" s="25">
        <v>0</v>
      </c>
      <c r="I197" s="25">
        <v>245283.77</v>
      </c>
    </row>
    <row r="198" spans="1:9" x14ac:dyDescent="0.25">
      <c r="A198" s="281" t="s">
        <v>2223</v>
      </c>
      <c r="B198" s="280" t="s">
        <v>2222</v>
      </c>
      <c r="C198" s="29">
        <v>338662</v>
      </c>
      <c r="D198" s="29">
        <v>245283.77</v>
      </c>
      <c r="E198" s="29">
        <v>0</v>
      </c>
      <c r="F198" s="29">
        <v>0</v>
      </c>
      <c r="G198" s="29">
        <v>93378.23</v>
      </c>
      <c r="H198" s="29">
        <v>0</v>
      </c>
      <c r="I198" s="29">
        <v>245283.77</v>
      </c>
    </row>
    <row r="199" spans="1:9" ht="12.75" x14ac:dyDescent="0.25">
      <c r="A199" s="285" t="s">
        <v>2391</v>
      </c>
      <c r="B199" s="284"/>
      <c r="C199" s="27">
        <v>540488862.89999998</v>
      </c>
      <c r="D199" s="27">
        <v>526324745.74000001</v>
      </c>
      <c r="E199" s="27">
        <v>3414812.34</v>
      </c>
      <c r="F199" s="27">
        <v>0</v>
      </c>
      <c r="G199" s="27">
        <v>10749304.82</v>
      </c>
      <c r="H199" s="27">
        <v>8468701.6099999994</v>
      </c>
      <c r="I199" s="27">
        <v>521270856.47000003</v>
      </c>
    </row>
    <row r="200" spans="1:9" ht="12.75" x14ac:dyDescent="0.25">
      <c r="A200" s="43" t="s">
        <v>2390</v>
      </c>
      <c r="B200" s="42"/>
      <c r="C200" s="180"/>
      <c r="D200" s="180"/>
      <c r="E200" s="180"/>
      <c r="F200" s="180"/>
      <c r="G200" s="180"/>
      <c r="H200" s="180"/>
      <c r="I200" s="180"/>
    </row>
    <row r="201" spans="1:9" ht="9" customHeight="1" x14ac:dyDescent="0.25">
      <c r="A201" s="203"/>
    </row>
    <row r="202" spans="1:9" ht="9" customHeight="1" x14ac:dyDescent="0.25">
      <c r="A202" s="24" t="s">
        <v>2311</v>
      </c>
    </row>
    <row r="203" spans="1:9" ht="9" customHeight="1" x14ac:dyDescent="0.25">
      <c r="A203" s="24" t="s">
        <v>2361</v>
      </c>
    </row>
    <row r="204" spans="1:9" ht="9" customHeight="1" x14ac:dyDescent="0.25">
      <c r="A204" s="24" t="s">
        <v>2360</v>
      </c>
    </row>
    <row r="205" spans="1:9" ht="9" customHeight="1" x14ac:dyDescent="0.25">
      <c r="A205" s="24" t="s">
        <v>2389</v>
      </c>
    </row>
  </sheetData>
  <mergeCells count="11">
    <mergeCell ref="D5:F5"/>
    <mergeCell ref="H5:I5"/>
    <mergeCell ref="A1:H1"/>
    <mergeCell ref="A4:I4"/>
    <mergeCell ref="A200:B200"/>
    <mergeCell ref="A2:H2"/>
    <mergeCell ref="A199:B199"/>
    <mergeCell ref="A5:A6"/>
    <mergeCell ref="C5:C6"/>
    <mergeCell ref="G5:G6"/>
    <mergeCell ref="B5:B6"/>
  </mergeCells>
  <printOptions horizontalCentered="1"/>
  <pageMargins left="0.19685039370078738" right="0.19685039370078738" top="0.39370078740157477" bottom="0.39370078740157477" header="0.39370078740157477" footer="0.19685039370078738"/>
  <pageSetup paperSize="9" scale="80" pageOrder="overThenDown"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election sqref="A1:H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9" ht="12.75" x14ac:dyDescent="0.25">
      <c r="A1" s="49" t="s">
        <v>2333</v>
      </c>
      <c r="B1" s="48"/>
      <c r="C1" s="48"/>
      <c r="D1" s="48"/>
      <c r="E1" s="48"/>
      <c r="F1" s="48"/>
      <c r="G1" s="48"/>
      <c r="H1" s="48"/>
      <c r="I1" s="47" t="s">
        <v>2332</v>
      </c>
    </row>
    <row r="2" spans="1:9" ht="12.75" x14ac:dyDescent="0.25">
      <c r="A2" s="49" t="s">
        <v>2388</v>
      </c>
      <c r="B2" s="48"/>
      <c r="C2" s="48"/>
      <c r="D2" s="48"/>
      <c r="E2" s="48"/>
      <c r="F2" s="48"/>
      <c r="G2" s="48"/>
      <c r="H2" s="48"/>
      <c r="I2" s="47" t="s">
        <v>2387</v>
      </c>
    </row>
    <row r="3" spans="1:9" x14ac:dyDescent="0.25">
      <c r="A3" s="196"/>
      <c r="B3" s="217"/>
      <c r="C3" s="196"/>
      <c r="D3" s="196"/>
      <c r="E3" s="196"/>
      <c r="F3" s="196"/>
      <c r="G3" s="196"/>
      <c r="H3" s="196"/>
      <c r="I3" s="196"/>
    </row>
    <row r="4" spans="1:9" ht="12.75" x14ac:dyDescent="0.25">
      <c r="A4" s="40" t="s">
        <v>2386</v>
      </c>
      <c r="B4" s="39"/>
      <c r="C4" s="39"/>
      <c r="D4" s="39"/>
      <c r="E4" s="39"/>
      <c r="F4" s="39"/>
      <c r="G4" s="39"/>
      <c r="H4" s="39"/>
      <c r="I4" s="39"/>
    </row>
    <row r="5" spans="1:9" ht="12.75" x14ac:dyDescent="0.25">
      <c r="A5" s="210" t="s">
        <v>2328</v>
      </c>
      <c r="B5" s="208" t="s">
        <v>315</v>
      </c>
      <c r="C5" s="208" t="s">
        <v>33</v>
      </c>
      <c r="D5" s="208" t="s">
        <v>2385</v>
      </c>
      <c r="E5" s="209"/>
      <c r="F5" s="209"/>
      <c r="G5" s="208" t="s">
        <v>2326</v>
      </c>
      <c r="H5" s="208" t="s">
        <v>2384</v>
      </c>
      <c r="I5" s="209"/>
    </row>
    <row r="6" spans="1:9" ht="33.75" x14ac:dyDescent="0.25">
      <c r="A6" s="63"/>
      <c r="B6" s="63"/>
      <c r="C6" s="63"/>
      <c r="D6" s="33" t="s">
        <v>2383</v>
      </c>
      <c r="E6" s="33" t="s">
        <v>2382</v>
      </c>
      <c r="F6" s="33" t="s">
        <v>2323</v>
      </c>
      <c r="G6" s="63"/>
      <c r="H6" s="33" t="s">
        <v>2381</v>
      </c>
      <c r="I6" s="33" t="s">
        <v>2380</v>
      </c>
    </row>
    <row r="7" spans="1:9" x14ac:dyDescent="0.25">
      <c r="A7" s="279" t="s">
        <v>1318</v>
      </c>
      <c r="B7" s="278" t="s">
        <v>2379</v>
      </c>
      <c r="C7" s="25">
        <v>3947600</v>
      </c>
      <c r="D7" s="25">
        <v>2495459.34</v>
      </c>
      <c r="E7" s="25">
        <v>1146222.72</v>
      </c>
      <c r="F7" s="25">
        <v>0</v>
      </c>
      <c r="G7" s="25">
        <v>305917.94</v>
      </c>
      <c r="H7" s="25">
        <v>0</v>
      </c>
      <c r="I7" s="25">
        <v>3641682.06</v>
      </c>
    </row>
    <row r="8" spans="1:9" x14ac:dyDescent="0.25">
      <c r="A8" s="281" t="s">
        <v>2221</v>
      </c>
      <c r="B8" s="280" t="s">
        <v>2220</v>
      </c>
      <c r="C8" s="29">
        <v>4030000</v>
      </c>
      <c r="D8" s="29">
        <v>3849655.98</v>
      </c>
      <c r="E8" s="29">
        <v>0</v>
      </c>
      <c r="F8" s="29">
        <v>0</v>
      </c>
      <c r="G8" s="29">
        <v>180344.02</v>
      </c>
      <c r="H8" s="29">
        <v>0</v>
      </c>
      <c r="I8" s="29">
        <v>3849655.98</v>
      </c>
    </row>
    <row r="9" spans="1:9" x14ac:dyDescent="0.25">
      <c r="A9" s="281" t="s">
        <v>2219</v>
      </c>
      <c r="B9" s="280" t="s">
        <v>2218</v>
      </c>
      <c r="C9" s="29">
        <v>-246400</v>
      </c>
      <c r="D9" s="29">
        <v>-1397001.77</v>
      </c>
      <c r="E9" s="29">
        <v>1146222.72</v>
      </c>
      <c r="F9" s="29">
        <v>0</v>
      </c>
      <c r="G9" s="29">
        <v>4379.05</v>
      </c>
      <c r="H9" s="29">
        <v>0</v>
      </c>
      <c r="I9" s="29">
        <v>-250779.05</v>
      </c>
    </row>
    <row r="10" spans="1:9" ht="22.5" x14ac:dyDescent="0.25">
      <c r="A10" s="281" t="s">
        <v>2217</v>
      </c>
      <c r="B10" s="280" t="s">
        <v>2216</v>
      </c>
      <c r="C10" s="29">
        <v>154000</v>
      </c>
      <c r="D10" s="29">
        <v>42805.13</v>
      </c>
      <c r="E10" s="29">
        <v>0</v>
      </c>
      <c r="F10" s="29">
        <v>0</v>
      </c>
      <c r="G10" s="29">
        <v>111194.87</v>
      </c>
      <c r="H10" s="29">
        <v>0</v>
      </c>
      <c r="I10" s="29">
        <v>42805.13</v>
      </c>
    </row>
    <row r="11" spans="1:9" x14ac:dyDescent="0.25">
      <c r="A11" s="281" t="s">
        <v>2378</v>
      </c>
      <c r="B11" s="280" t="s">
        <v>1327</v>
      </c>
      <c r="C11" s="29">
        <v>10000</v>
      </c>
      <c r="D11" s="29">
        <v>0</v>
      </c>
      <c r="E11" s="29">
        <v>0</v>
      </c>
      <c r="F11" s="29">
        <v>0</v>
      </c>
      <c r="G11" s="29">
        <v>10000</v>
      </c>
      <c r="H11" s="29">
        <v>0</v>
      </c>
      <c r="I11" s="29">
        <v>0</v>
      </c>
    </row>
    <row r="12" spans="1:9" x14ac:dyDescent="0.25">
      <c r="A12" s="279" t="s">
        <v>1316</v>
      </c>
      <c r="B12" s="278" t="s">
        <v>2377</v>
      </c>
      <c r="C12" s="25">
        <v>182143</v>
      </c>
      <c r="D12" s="25">
        <v>177872.77</v>
      </c>
      <c r="E12" s="25">
        <v>0</v>
      </c>
      <c r="F12" s="25">
        <v>0</v>
      </c>
      <c r="G12" s="25">
        <v>4270.2299999999996</v>
      </c>
      <c r="H12" s="25">
        <v>0</v>
      </c>
      <c r="I12" s="25">
        <v>177872.77</v>
      </c>
    </row>
    <row r="13" spans="1:9" ht="22.5" x14ac:dyDescent="0.25">
      <c r="A13" s="281" t="s">
        <v>2376</v>
      </c>
      <c r="B13" s="280" t="s">
        <v>2375</v>
      </c>
      <c r="C13" s="29">
        <v>2950</v>
      </c>
      <c r="D13" s="29">
        <v>0</v>
      </c>
      <c r="E13" s="29">
        <v>0</v>
      </c>
      <c r="F13" s="29">
        <v>0</v>
      </c>
      <c r="G13" s="29">
        <v>2950</v>
      </c>
      <c r="H13" s="29">
        <v>0</v>
      </c>
      <c r="I13" s="29">
        <v>0</v>
      </c>
    </row>
    <row r="14" spans="1:9" x14ac:dyDescent="0.25">
      <c r="A14" s="281" t="s">
        <v>2374</v>
      </c>
      <c r="B14" s="280" t="s">
        <v>2373</v>
      </c>
      <c r="C14" s="29">
        <v>15</v>
      </c>
      <c r="D14" s="29">
        <v>0</v>
      </c>
      <c r="E14" s="29">
        <v>0</v>
      </c>
      <c r="F14" s="29">
        <v>0</v>
      </c>
      <c r="G14" s="29">
        <v>15</v>
      </c>
      <c r="H14" s="29">
        <v>0</v>
      </c>
      <c r="I14" s="29">
        <v>0</v>
      </c>
    </row>
    <row r="15" spans="1:9" ht="22.5" x14ac:dyDescent="0.25">
      <c r="A15" s="281" t="s">
        <v>1892</v>
      </c>
      <c r="B15" s="280" t="s">
        <v>1891</v>
      </c>
      <c r="C15" s="29">
        <v>17728</v>
      </c>
      <c r="D15" s="29">
        <v>17585.3</v>
      </c>
      <c r="E15" s="29">
        <v>0</v>
      </c>
      <c r="F15" s="29">
        <v>0</v>
      </c>
      <c r="G15" s="29">
        <v>142.69999999999999</v>
      </c>
      <c r="H15" s="29">
        <v>0</v>
      </c>
      <c r="I15" s="29">
        <v>17585.3</v>
      </c>
    </row>
    <row r="16" spans="1:9" x14ac:dyDescent="0.25">
      <c r="A16" s="281" t="s">
        <v>1814</v>
      </c>
      <c r="B16" s="280" t="s">
        <v>1813</v>
      </c>
      <c r="C16" s="29">
        <v>161400</v>
      </c>
      <c r="D16" s="29">
        <v>160244</v>
      </c>
      <c r="E16" s="29">
        <v>0</v>
      </c>
      <c r="F16" s="29">
        <v>0</v>
      </c>
      <c r="G16" s="29">
        <v>1156</v>
      </c>
      <c r="H16" s="29">
        <v>0</v>
      </c>
      <c r="I16" s="29">
        <v>160244</v>
      </c>
    </row>
    <row r="17" spans="1:9" x14ac:dyDescent="0.25">
      <c r="A17" s="281" t="s">
        <v>1727</v>
      </c>
      <c r="B17" s="280" t="s">
        <v>1726</v>
      </c>
      <c r="C17" s="29">
        <v>50</v>
      </c>
      <c r="D17" s="29">
        <v>43.47</v>
      </c>
      <c r="E17" s="29">
        <v>0</v>
      </c>
      <c r="F17" s="29">
        <v>0</v>
      </c>
      <c r="G17" s="29">
        <v>6.53</v>
      </c>
      <c r="H17" s="29">
        <v>0</v>
      </c>
      <c r="I17" s="29">
        <v>43.47</v>
      </c>
    </row>
    <row r="18" spans="1:9" ht="22.5" x14ac:dyDescent="0.25">
      <c r="A18" s="279" t="s">
        <v>1314</v>
      </c>
      <c r="B18" s="278" t="s">
        <v>2372</v>
      </c>
      <c r="C18" s="25">
        <v>2011128</v>
      </c>
      <c r="D18" s="25">
        <v>2006550</v>
      </c>
      <c r="E18" s="265">
        <v>0</v>
      </c>
      <c r="F18" s="265">
        <v>0</v>
      </c>
      <c r="G18" s="25">
        <v>4578</v>
      </c>
      <c r="H18" s="25">
        <v>0</v>
      </c>
      <c r="I18" s="25">
        <v>2006550</v>
      </c>
    </row>
    <row r="19" spans="1:9" ht="22.5" x14ac:dyDescent="0.25">
      <c r="A19" s="281" t="s">
        <v>2215</v>
      </c>
      <c r="B19" s="280" t="s">
        <v>2214</v>
      </c>
      <c r="C19" s="29">
        <v>834577</v>
      </c>
      <c r="D19" s="29">
        <v>830000</v>
      </c>
      <c r="E19" s="255">
        <v>0</v>
      </c>
      <c r="F19" s="255">
        <v>0</v>
      </c>
      <c r="G19" s="29">
        <v>4577</v>
      </c>
      <c r="H19" s="29">
        <v>0</v>
      </c>
      <c r="I19" s="29">
        <v>830000</v>
      </c>
    </row>
    <row r="20" spans="1:9" ht="22.5" x14ac:dyDescent="0.25">
      <c r="A20" s="281" t="s">
        <v>2213</v>
      </c>
      <c r="B20" s="280" t="s">
        <v>2212</v>
      </c>
      <c r="C20" s="29">
        <v>1176551</v>
      </c>
      <c r="D20" s="29">
        <v>1176550</v>
      </c>
      <c r="E20" s="255">
        <v>0</v>
      </c>
      <c r="F20" s="255">
        <v>0</v>
      </c>
      <c r="G20" s="29">
        <v>1</v>
      </c>
      <c r="H20" s="29">
        <v>0</v>
      </c>
      <c r="I20" s="29">
        <v>1176550</v>
      </c>
    </row>
    <row r="21" spans="1:9" x14ac:dyDescent="0.25">
      <c r="A21" s="279" t="s">
        <v>2371</v>
      </c>
      <c r="B21" s="278" t="s">
        <v>2370</v>
      </c>
      <c r="C21" s="25">
        <v>5538389</v>
      </c>
      <c r="D21" s="265">
        <v>0</v>
      </c>
      <c r="E21" s="265">
        <v>0</v>
      </c>
      <c r="F21" s="265">
        <v>0</v>
      </c>
      <c r="G21" s="265">
        <v>0</v>
      </c>
      <c r="H21" s="265">
        <v>0</v>
      </c>
      <c r="I21" s="265">
        <v>0</v>
      </c>
    </row>
    <row r="22" spans="1:9" ht="12.75" x14ac:dyDescent="0.25">
      <c r="A22" s="46" t="s">
        <v>2369</v>
      </c>
      <c r="B22" s="45"/>
      <c r="C22" s="277">
        <v>552168122.89999998</v>
      </c>
      <c r="D22" s="277">
        <v>531004627.85000002</v>
      </c>
      <c r="E22" s="277">
        <v>4561035.0599999996</v>
      </c>
      <c r="F22" s="277">
        <v>0</v>
      </c>
      <c r="G22" s="277">
        <v>11064070.99</v>
      </c>
      <c r="H22" s="277">
        <v>8468701.6099999994</v>
      </c>
      <c r="I22" s="277">
        <v>527096961.30000001</v>
      </c>
    </row>
    <row r="23" spans="1:9" ht="12.75" x14ac:dyDescent="0.25">
      <c r="A23" s="43" t="s">
        <v>2368</v>
      </c>
      <c r="B23" s="42"/>
      <c r="C23" s="180"/>
      <c r="D23" s="180"/>
      <c r="E23" s="180"/>
      <c r="F23" s="180"/>
      <c r="G23" s="180"/>
      <c r="H23" s="180"/>
      <c r="I23" s="180"/>
    </row>
    <row r="25" spans="1:9" ht="21" x14ac:dyDescent="0.25">
      <c r="A25" s="272" t="s">
        <v>2367</v>
      </c>
      <c r="B25" s="271" t="s">
        <v>2366</v>
      </c>
      <c r="C25" s="269">
        <v>55661821.609999999</v>
      </c>
      <c r="D25" s="270">
        <v>0</v>
      </c>
      <c r="E25" s="270">
        <v>0</v>
      </c>
      <c r="F25" s="270">
        <v>0</v>
      </c>
      <c r="G25" s="270">
        <v>0</v>
      </c>
      <c r="H25" s="270">
        <v>0</v>
      </c>
      <c r="I25" s="270">
        <v>0</v>
      </c>
    </row>
    <row r="26" spans="1:9" ht="21" x14ac:dyDescent="0.25">
      <c r="A26" s="220" t="s">
        <v>1291</v>
      </c>
      <c r="B26" s="288" t="s">
        <v>2317</v>
      </c>
      <c r="C26" s="219">
        <v>41046730</v>
      </c>
      <c r="D26" s="219">
        <v>43191005.68</v>
      </c>
      <c r="E26" s="266">
        <v>0</v>
      </c>
      <c r="F26" s="266">
        <v>0</v>
      </c>
      <c r="G26" s="219">
        <v>-2144275.6800000002</v>
      </c>
      <c r="H26" s="219">
        <v>0</v>
      </c>
      <c r="I26" s="219">
        <v>43191005.68</v>
      </c>
    </row>
    <row r="27" spans="1:9" ht="22.5" x14ac:dyDescent="0.25">
      <c r="A27" s="276" t="s">
        <v>2204</v>
      </c>
      <c r="B27" s="275" t="s">
        <v>2203</v>
      </c>
      <c r="C27" s="273">
        <v>0</v>
      </c>
      <c r="D27" s="273">
        <v>2591981.88</v>
      </c>
      <c r="E27" s="274">
        <v>0</v>
      </c>
      <c r="F27" s="274">
        <v>0</v>
      </c>
      <c r="G27" s="273">
        <v>-2591981.88</v>
      </c>
      <c r="H27" s="273">
        <v>0</v>
      </c>
      <c r="I27" s="273">
        <v>2591981.88</v>
      </c>
    </row>
    <row r="28" spans="1:9" ht="33.75" x14ac:dyDescent="0.25">
      <c r="A28" s="276" t="s">
        <v>2202</v>
      </c>
      <c r="B28" s="275" t="s">
        <v>2201</v>
      </c>
      <c r="C28" s="273">
        <v>0</v>
      </c>
      <c r="D28" s="273">
        <v>829697.99</v>
      </c>
      <c r="E28" s="274">
        <v>0</v>
      </c>
      <c r="F28" s="274">
        <v>0</v>
      </c>
      <c r="G28" s="273">
        <v>-829697.99</v>
      </c>
      <c r="H28" s="273">
        <v>0</v>
      </c>
      <c r="I28" s="273">
        <v>829697.99</v>
      </c>
    </row>
    <row r="29" spans="1:9" ht="33.75" x14ac:dyDescent="0.25">
      <c r="A29" s="276" t="s">
        <v>2200</v>
      </c>
      <c r="B29" s="275" t="s">
        <v>2199</v>
      </c>
      <c r="C29" s="273">
        <v>41046730</v>
      </c>
      <c r="D29" s="273">
        <v>39769325.810000002</v>
      </c>
      <c r="E29" s="274">
        <v>0</v>
      </c>
      <c r="F29" s="274">
        <v>0</v>
      </c>
      <c r="G29" s="273">
        <v>1277404.19</v>
      </c>
      <c r="H29" s="273">
        <v>0</v>
      </c>
      <c r="I29" s="273">
        <v>39769325.810000002</v>
      </c>
    </row>
    <row r="30" spans="1:9" ht="21" x14ac:dyDescent="0.25">
      <c r="A30" s="272" t="s">
        <v>2126</v>
      </c>
      <c r="B30" s="271" t="s">
        <v>2316</v>
      </c>
      <c r="C30" s="269">
        <v>0</v>
      </c>
      <c r="D30" s="269">
        <v>0</v>
      </c>
      <c r="E30" s="270">
        <v>0</v>
      </c>
      <c r="F30" s="270">
        <v>0</v>
      </c>
      <c r="G30" s="269">
        <v>0</v>
      </c>
      <c r="H30" s="269">
        <v>0</v>
      </c>
      <c r="I30" s="269">
        <v>0</v>
      </c>
    </row>
    <row r="31" spans="1:9" ht="39.950000000000003" customHeight="1" x14ac:dyDescent="0.25">
      <c r="A31" s="268" t="s">
        <v>2365</v>
      </c>
      <c r="B31" s="267"/>
      <c r="C31" s="219">
        <v>96708551.609999999</v>
      </c>
      <c r="D31" s="219">
        <v>43191005.68</v>
      </c>
      <c r="E31" s="266">
        <v>0</v>
      </c>
      <c r="F31" s="266">
        <v>0</v>
      </c>
      <c r="G31" s="219">
        <v>-2144275.6800000002</v>
      </c>
      <c r="H31" s="219">
        <v>0</v>
      </c>
      <c r="I31" s="219">
        <v>43191005.68</v>
      </c>
    </row>
    <row r="33" spans="1:9" ht="30" customHeight="1" x14ac:dyDescent="0.25">
      <c r="A33" s="210" t="s">
        <v>2364</v>
      </c>
      <c r="B33" s="209"/>
      <c r="C33" s="25">
        <v>648876674.50999999</v>
      </c>
      <c r="D33" s="25">
        <v>574195633.52999997</v>
      </c>
      <c r="E33" s="25">
        <v>4561035.0599999996</v>
      </c>
      <c r="F33" s="25">
        <v>0</v>
      </c>
      <c r="G33" s="25">
        <v>8919795.3100000005</v>
      </c>
      <c r="H33" s="25">
        <v>8468701.6099999994</v>
      </c>
      <c r="I33" s="25">
        <v>570287966.98000002</v>
      </c>
    </row>
    <row r="35" spans="1:9" ht="30" customHeight="1" x14ac:dyDescent="0.25">
      <c r="A35" s="210" t="s">
        <v>2363</v>
      </c>
      <c r="B35" s="209"/>
      <c r="C35" s="25">
        <v>0</v>
      </c>
      <c r="D35" s="25">
        <v>0</v>
      </c>
      <c r="E35" s="265"/>
      <c r="F35" s="265"/>
      <c r="G35" s="265"/>
      <c r="H35" s="265"/>
      <c r="I35" s="265"/>
    </row>
    <row r="37" spans="1:9" ht="30" customHeight="1" x14ac:dyDescent="0.25">
      <c r="A37" s="210" t="s">
        <v>2362</v>
      </c>
      <c r="B37" s="209"/>
      <c r="C37" s="25">
        <f>C35+C33</f>
        <v>648876674.50999999</v>
      </c>
      <c r="D37" s="25">
        <f>D35+D33</f>
        <v>574195633.52999997</v>
      </c>
      <c r="E37" s="25">
        <f>E35+E33</f>
        <v>4561035.0599999996</v>
      </c>
      <c r="F37" s="25">
        <f>F35+F33</f>
        <v>0</v>
      </c>
      <c r="G37" s="25">
        <f>G35+G33</f>
        <v>8919795.3100000005</v>
      </c>
      <c r="H37" s="25">
        <f>H35+H33</f>
        <v>8468701.6099999994</v>
      </c>
      <c r="I37" s="25">
        <f>I35+I33</f>
        <v>570287966.98000002</v>
      </c>
    </row>
    <row r="39" spans="1:9" ht="9" customHeight="1" x14ac:dyDescent="0.25">
      <c r="A39" s="24" t="s">
        <v>2311</v>
      </c>
    </row>
    <row r="40" spans="1:9" ht="9" customHeight="1" x14ac:dyDescent="0.25">
      <c r="A40" s="24" t="s">
        <v>2361</v>
      </c>
    </row>
    <row r="41" spans="1:9" ht="9" customHeight="1" x14ac:dyDescent="0.25">
      <c r="A41" s="24" t="s">
        <v>2360</v>
      </c>
    </row>
    <row r="42" spans="1:9" ht="9" customHeight="1" x14ac:dyDescent="0.25">
      <c r="A42" s="24" t="s">
        <v>2359</v>
      </c>
    </row>
    <row r="43" spans="1:9" ht="9" customHeight="1" x14ac:dyDescent="0.25">
      <c r="A43" s="24" t="s">
        <v>2358</v>
      </c>
    </row>
    <row r="45" spans="1:9" ht="12.75" x14ac:dyDescent="0.25">
      <c r="A45" s="40" t="s">
        <v>2357</v>
      </c>
      <c r="B45" s="39"/>
      <c r="C45" s="264"/>
    </row>
    <row r="46" spans="1:9" ht="12" thickBot="1" x14ac:dyDescent="0.3">
      <c r="A46" s="196"/>
      <c r="B46" s="217"/>
      <c r="C46" s="196"/>
    </row>
    <row r="47" spans="1:9" ht="12" thickTop="1" x14ac:dyDescent="0.25">
      <c r="A47" s="196"/>
      <c r="B47" s="130" t="s">
        <v>2305</v>
      </c>
      <c r="C47" s="263"/>
    </row>
    <row r="48" spans="1:9" x14ac:dyDescent="0.25">
      <c r="A48" s="196"/>
      <c r="B48" s="262" t="s">
        <v>2304</v>
      </c>
      <c r="C48" s="261"/>
    </row>
    <row r="49" spans="1:3" ht="12" thickBot="1" x14ac:dyDescent="0.3">
      <c r="A49" s="196"/>
      <c r="B49" s="260" t="s">
        <v>2356</v>
      </c>
      <c r="C49" s="168"/>
    </row>
    <row r="50" spans="1:3" ht="12" thickTop="1" x14ac:dyDescent="0.25"/>
    <row r="51" spans="1:3" ht="9" customHeight="1" x14ac:dyDescent="0.25">
      <c r="A51" s="24" t="s">
        <v>2355</v>
      </c>
    </row>
  </sheetData>
  <mergeCells count="16">
    <mergeCell ref="A1:H1"/>
    <mergeCell ref="A4:I4"/>
    <mergeCell ref="A31:B31"/>
    <mergeCell ref="A23:B23"/>
    <mergeCell ref="A37:B37"/>
    <mergeCell ref="A33:B33"/>
    <mergeCell ref="A2:H2"/>
    <mergeCell ref="A5:A6"/>
    <mergeCell ref="C5:C6"/>
    <mergeCell ref="G5:G6"/>
    <mergeCell ref="A22:B22"/>
    <mergeCell ref="A35:B35"/>
    <mergeCell ref="B5:B6"/>
    <mergeCell ref="D5:F5"/>
    <mergeCell ref="H5:I5"/>
    <mergeCell ref="A45:C45"/>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showGridLines="0" workbookViewId="0">
      <selection sqref="A1:F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7" ht="12.75" x14ac:dyDescent="0.25">
      <c r="A1" s="49" t="s">
        <v>2333</v>
      </c>
      <c r="B1" s="48"/>
      <c r="C1" s="48"/>
      <c r="D1" s="48"/>
      <c r="E1" s="48"/>
      <c r="F1" s="48"/>
      <c r="G1" s="47" t="s">
        <v>2332</v>
      </c>
    </row>
    <row r="2" spans="1:7" ht="12.75" x14ac:dyDescent="0.25">
      <c r="A2" s="49" t="s">
        <v>2331</v>
      </c>
      <c r="B2" s="48"/>
      <c r="C2" s="48"/>
      <c r="D2" s="48"/>
      <c r="E2" s="48"/>
      <c r="F2" s="48"/>
      <c r="G2" s="47" t="s">
        <v>2330</v>
      </c>
    </row>
    <row r="3" spans="1:7" x14ac:dyDescent="0.25">
      <c r="A3" s="196"/>
      <c r="B3" s="217"/>
      <c r="C3" s="196"/>
      <c r="D3" s="196"/>
      <c r="E3" s="196"/>
      <c r="F3" s="196"/>
      <c r="G3" s="196"/>
    </row>
    <row r="4" spans="1:7" ht="12.75" x14ac:dyDescent="0.25">
      <c r="A4" s="40" t="s">
        <v>2354</v>
      </c>
      <c r="B4" s="39"/>
      <c r="C4" s="39"/>
      <c r="D4" s="39"/>
      <c r="E4" s="39"/>
      <c r="F4" s="39"/>
      <c r="G4" s="39"/>
    </row>
    <row r="5" spans="1:7" ht="12.75" x14ac:dyDescent="0.25">
      <c r="A5" s="210" t="s">
        <v>2328</v>
      </c>
      <c r="B5" s="208" t="s">
        <v>315</v>
      </c>
      <c r="C5" s="208" t="s">
        <v>33</v>
      </c>
      <c r="D5" s="208" t="s">
        <v>2327</v>
      </c>
      <c r="E5" s="209"/>
      <c r="F5" s="209"/>
      <c r="G5" s="208" t="s">
        <v>2326</v>
      </c>
    </row>
    <row r="6" spans="1:7" ht="33.75" x14ac:dyDescent="0.25">
      <c r="A6" s="63"/>
      <c r="B6" s="63"/>
      <c r="C6" s="63"/>
      <c r="D6" s="33" t="s">
        <v>2325</v>
      </c>
      <c r="E6" s="33" t="s">
        <v>2324</v>
      </c>
      <c r="F6" s="33" t="s">
        <v>2323</v>
      </c>
      <c r="G6" s="63"/>
    </row>
    <row r="7" spans="1:7" ht="22.5" x14ac:dyDescent="0.25">
      <c r="A7" s="279" t="s">
        <v>1311</v>
      </c>
      <c r="B7" s="278" t="s">
        <v>1310</v>
      </c>
      <c r="C7" s="25">
        <v>1183400</v>
      </c>
      <c r="D7" s="25">
        <v>1339602.02</v>
      </c>
      <c r="E7" s="25">
        <v>0</v>
      </c>
      <c r="F7" s="25">
        <v>0</v>
      </c>
      <c r="G7" s="25">
        <v>-156202.01999999999</v>
      </c>
    </row>
    <row r="8" spans="1:7" x14ac:dyDescent="0.25">
      <c r="A8" s="281" t="s">
        <v>2353</v>
      </c>
      <c r="B8" s="280" t="s">
        <v>2352</v>
      </c>
      <c r="C8" s="29">
        <v>100</v>
      </c>
      <c r="D8" s="29">
        <v>0</v>
      </c>
      <c r="E8" s="29">
        <v>0</v>
      </c>
      <c r="F8" s="29">
        <v>0</v>
      </c>
      <c r="G8" s="29">
        <v>100</v>
      </c>
    </row>
    <row r="9" spans="1:7" ht="22.5" x14ac:dyDescent="0.25">
      <c r="A9" s="281" t="s">
        <v>1725</v>
      </c>
      <c r="B9" s="280" t="s">
        <v>1724</v>
      </c>
      <c r="C9" s="29">
        <v>300000</v>
      </c>
      <c r="D9" s="29">
        <v>549266.44999999995</v>
      </c>
      <c r="E9" s="29">
        <v>0</v>
      </c>
      <c r="F9" s="29">
        <v>0</v>
      </c>
      <c r="G9" s="29">
        <v>-249266.45</v>
      </c>
    </row>
    <row r="10" spans="1:7" ht="22.5" x14ac:dyDescent="0.25">
      <c r="A10" s="281" t="s">
        <v>2193</v>
      </c>
      <c r="B10" s="280" t="s">
        <v>2192</v>
      </c>
      <c r="C10" s="29">
        <v>0</v>
      </c>
      <c r="D10" s="29">
        <v>387</v>
      </c>
      <c r="E10" s="29">
        <v>0</v>
      </c>
      <c r="F10" s="29">
        <v>0</v>
      </c>
      <c r="G10" s="29">
        <v>-387</v>
      </c>
    </row>
    <row r="11" spans="1:7" x14ac:dyDescent="0.25">
      <c r="A11" s="281" t="s">
        <v>1987</v>
      </c>
      <c r="B11" s="280" t="s">
        <v>1986</v>
      </c>
      <c r="C11" s="29">
        <v>26500</v>
      </c>
      <c r="D11" s="29">
        <v>11505.5</v>
      </c>
      <c r="E11" s="29">
        <v>0</v>
      </c>
      <c r="F11" s="29">
        <v>0</v>
      </c>
      <c r="G11" s="29">
        <v>14994.5</v>
      </c>
    </row>
    <row r="12" spans="1:7" x14ac:dyDescent="0.25">
      <c r="A12" s="281" t="s">
        <v>1309</v>
      </c>
      <c r="B12" s="280" t="s">
        <v>1308</v>
      </c>
      <c r="C12" s="29">
        <v>39500</v>
      </c>
      <c r="D12" s="29">
        <v>63985.38</v>
      </c>
      <c r="E12" s="29">
        <v>0</v>
      </c>
      <c r="F12" s="29">
        <v>0</v>
      </c>
      <c r="G12" s="29">
        <v>-24485.38</v>
      </c>
    </row>
    <row r="13" spans="1:7" ht="22.5" x14ac:dyDescent="0.25">
      <c r="A13" s="281" t="s">
        <v>1985</v>
      </c>
      <c r="B13" s="280" t="s">
        <v>1984</v>
      </c>
      <c r="C13" s="29">
        <v>5000</v>
      </c>
      <c r="D13" s="29">
        <v>6512</v>
      </c>
      <c r="E13" s="29">
        <v>0</v>
      </c>
      <c r="F13" s="29">
        <v>0</v>
      </c>
      <c r="G13" s="29">
        <v>-1512</v>
      </c>
    </row>
    <row r="14" spans="1:7" x14ac:dyDescent="0.25">
      <c r="A14" s="281" t="s">
        <v>1983</v>
      </c>
      <c r="B14" s="280" t="s">
        <v>1982</v>
      </c>
      <c r="C14" s="29">
        <v>10000</v>
      </c>
      <c r="D14" s="29">
        <v>9351.01</v>
      </c>
      <c r="E14" s="29">
        <v>0</v>
      </c>
      <c r="F14" s="29">
        <v>0</v>
      </c>
      <c r="G14" s="29">
        <v>648.99</v>
      </c>
    </row>
    <row r="15" spans="1:7" x14ac:dyDescent="0.25">
      <c r="A15" s="281" t="s">
        <v>1981</v>
      </c>
      <c r="B15" s="280" t="s">
        <v>1980</v>
      </c>
      <c r="C15" s="29">
        <v>240000</v>
      </c>
      <c r="D15" s="29">
        <v>306905.95</v>
      </c>
      <c r="E15" s="29">
        <v>0</v>
      </c>
      <c r="F15" s="29">
        <v>0</v>
      </c>
      <c r="G15" s="29">
        <v>-66905.95</v>
      </c>
    </row>
    <row r="16" spans="1:7" ht="22.5" x14ac:dyDescent="0.25">
      <c r="A16" s="281" t="s">
        <v>2059</v>
      </c>
      <c r="B16" s="280" t="s">
        <v>2058</v>
      </c>
      <c r="C16" s="29">
        <v>57000</v>
      </c>
      <c r="D16" s="29">
        <v>58537</v>
      </c>
      <c r="E16" s="29">
        <v>0</v>
      </c>
      <c r="F16" s="29">
        <v>0</v>
      </c>
      <c r="G16" s="29">
        <v>-1537</v>
      </c>
    </row>
    <row r="17" spans="1:7" x14ac:dyDescent="0.25">
      <c r="A17" s="281" t="s">
        <v>2191</v>
      </c>
      <c r="B17" s="280" t="s">
        <v>2190</v>
      </c>
      <c r="C17" s="29">
        <v>600</v>
      </c>
      <c r="D17" s="29">
        <v>160</v>
      </c>
      <c r="E17" s="29">
        <v>0</v>
      </c>
      <c r="F17" s="29">
        <v>0</v>
      </c>
      <c r="G17" s="29">
        <v>440</v>
      </c>
    </row>
    <row r="18" spans="1:7" ht="22.5" x14ac:dyDescent="0.25">
      <c r="A18" s="281" t="s">
        <v>2189</v>
      </c>
      <c r="B18" s="280" t="s">
        <v>2188</v>
      </c>
      <c r="C18" s="29">
        <v>470000</v>
      </c>
      <c r="D18" s="29">
        <v>281784.49</v>
      </c>
      <c r="E18" s="29">
        <v>0</v>
      </c>
      <c r="F18" s="29">
        <v>0</v>
      </c>
      <c r="G18" s="29">
        <v>188215.51</v>
      </c>
    </row>
    <row r="19" spans="1:7" x14ac:dyDescent="0.25">
      <c r="A19" s="281" t="s">
        <v>2057</v>
      </c>
      <c r="B19" s="280" t="s">
        <v>2056</v>
      </c>
      <c r="C19" s="29">
        <v>26700</v>
      </c>
      <c r="D19" s="29">
        <v>48649.94</v>
      </c>
      <c r="E19" s="29">
        <v>0</v>
      </c>
      <c r="F19" s="29">
        <v>0</v>
      </c>
      <c r="G19" s="29">
        <v>-21949.94</v>
      </c>
    </row>
    <row r="20" spans="1:7" ht="22.5" x14ac:dyDescent="0.25">
      <c r="A20" s="281" t="s">
        <v>1979</v>
      </c>
      <c r="B20" s="280" t="s">
        <v>1978</v>
      </c>
      <c r="C20" s="29">
        <v>8000</v>
      </c>
      <c r="D20" s="29">
        <v>2557.3000000000002</v>
      </c>
      <c r="E20" s="29">
        <v>0</v>
      </c>
      <c r="F20" s="29">
        <v>0</v>
      </c>
      <c r="G20" s="29">
        <v>5442.7</v>
      </c>
    </row>
    <row r="21" spans="1:7" x14ac:dyDescent="0.25">
      <c r="A21" s="279" t="s">
        <v>1307</v>
      </c>
      <c r="B21" s="278" t="s">
        <v>1306</v>
      </c>
      <c r="C21" s="25">
        <v>252226000</v>
      </c>
      <c r="D21" s="25">
        <v>273360707.11000001</v>
      </c>
      <c r="E21" s="25">
        <v>0</v>
      </c>
      <c r="F21" s="25">
        <v>0</v>
      </c>
      <c r="G21" s="25">
        <v>-21134707.109999999</v>
      </c>
    </row>
    <row r="22" spans="1:7" ht="33.75" x14ac:dyDescent="0.25">
      <c r="A22" s="281" t="s">
        <v>2177</v>
      </c>
      <c r="B22" s="280" t="s">
        <v>2176</v>
      </c>
      <c r="C22" s="29">
        <v>98000000</v>
      </c>
      <c r="D22" s="29">
        <v>111224769.95999999</v>
      </c>
      <c r="E22" s="29">
        <v>0</v>
      </c>
      <c r="F22" s="29">
        <v>0</v>
      </c>
      <c r="G22" s="29">
        <v>-13224769.960000001</v>
      </c>
    </row>
    <row r="23" spans="1:7" ht="22.5" x14ac:dyDescent="0.25">
      <c r="A23" s="281" t="s">
        <v>2175</v>
      </c>
      <c r="B23" s="280" t="s">
        <v>2174</v>
      </c>
      <c r="C23" s="29">
        <v>5634000</v>
      </c>
      <c r="D23" s="29">
        <v>6015056</v>
      </c>
      <c r="E23" s="29">
        <v>0</v>
      </c>
      <c r="F23" s="29">
        <v>0</v>
      </c>
      <c r="G23" s="29">
        <v>-381056</v>
      </c>
    </row>
    <row r="24" spans="1:7" ht="22.5" x14ac:dyDescent="0.25">
      <c r="A24" s="281" t="s">
        <v>2173</v>
      </c>
      <c r="B24" s="280" t="s">
        <v>2172</v>
      </c>
      <c r="C24" s="29">
        <v>1547000</v>
      </c>
      <c r="D24" s="29">
        <v>1274773</v>
      </c>
      <c r="E24" s="29">
        <v>0</v>
      </c>
      <c r="F24" s="29">
        <v>0</v>
      </c>
      <c r="G24" s="29">
        <v>272227</v>
      </c>
    </row>
    <row r="25" spans="1:7" x14ac:dyDescent="0.25">
      <c r="A25" s="281" t="s">
        <v>1662</v>
      </c>
      <c r="B25" s="280" t="s">
        <v>1661</v>
      </c>
      <c r="C25" s="29">
        <v>2500000</v>
      </c>
      <c r="D25" s="29">
        <v>2889559.47</v>
      </c>
      <c r="E25" s="29">
        <v>0</v>
      </c>
      <c r="F25" s="29">
        <v>0</v>
      </c>
      <c r="G25" s="29">
        <v>-389559.47</v>
      </c>
    </row>
    <row r="26" spans="1:7" x14ac:dyDescent="0.25">
      <c r="A26" s="281" t="s">
        <v>2171</v>
      </c>
      <c r="B26" s="280" t="s">
        <v>2170</v>
      </c>
      <c r="C26" s="29">
        <v>73995000</v>
      </c>
      <c r="D26" s="29">
        <v>80900330</v>
      </c>
      <c r="E26" s="29">
        <v>0</v>
      </c>
      <c r="F26" s="29">
        <v>0</v>
      </c>
      <c r="G26" s="29">
        <v>-6905330</v>
      </c>
    </row>
    <row r="27" spans="1:7" ht="22.5" x14ac:dyDescent="0.25">
      <c r="A27" s="281" t="s">
        <v>2169</v>
      </c>
      <c r="B27" s="280" t="s">
        <v>2168</v>
      </c>
      <c r="C27" s="29">
        <v>7000000</v>
      </c>
      <c r="D27" s="29">
        <v>7525521.0700000003</v>
      </c>
      <c r="E27" s="29">
        <v>0</v>
      </c>
      <c r="F27" s="29">
        <v>0</v>
      </c>
      <c r="G27" s="29">
        <v>-525521.06999999995</v>
      </c>
    </row>
    <row r="28" spans="1:7" ht="22.5" x14ac:dyDescent="0.25">
      <c r="A28" s="281" t="s">
        <v>2167</v>
      </c>
      <c r="B28" s="280" t="s">
        <v>2166</v>
      </c>
      <c r="C28" s="29">
        <v>63200000</v>
      </c>
      <c r="D28" s="29">
        <v>63119343.979999997</v>
      </c>
      <c r="E28" s="29">
        <v>0</v>
      </c>
      <c r="F28" s="29">
        <v>0</v>
      </c>
      <c r="G28" s="29">
        <v>80656.02</v>
      </c>
    </row>
    <row r="29" spans="1:7" x14ac:dyDescent="0.25">
      <c r="A29" s="281" t="s">
        <v>1583</v>
      </c>
      <c r="B29" s="280" t="s">
        <v>1582</v>
      </c>
      <c r="C29" s="29">
        <v>300000</v>
      </c>
      <c r="D29" s="29">
        <v>362743.62</v>
      </c>
      <c r="E29" s="29">
        <v>0</v>
      </c>
      <c r="F29" s="29">
        <v>0</v>
      </c>
      <c r="G29" s="29">
        <v>-62743.62</v>
      </c>
    </row>
    <row r="30" spans="1:7" x14ac:dyDescent="0.25">
      <c r="A30" s="281" t="s">
        <v>2165</v>
      </c>
      <c r="B30" s="280" t="s">
        <v>1327</v>
      </c>
      <c r="C30" s="29">
        <v>50000</v>
      </c>
      <c r="D30" s="29">
        <v>48610.01</v>
      </c>
      <c r="E30" s="29">
        <v>0</v>
      </c>
      <c r="F30" s="29">
        <v>0</v>
      </c>
      <c r="G30" s="29">
        <v>1389.99</v>
      </c>
    </row>
    <row r="31" spans="1:7" x14ac:dyDescent="0.25">
      <c r="A31" s="279" t="s">
        <v>1305</v>
      </c>
      <c r="B31" s="278" t="s">
        <v>1304</v>
      </c>
      <c r="C31" s="25">
        <v>171294192</v>
      </c>
      <c r="D31" s="25">
        <v>172110382</v>
      </c>
      <c r="E31" s="25">
        <v>0</v>
      </c>
      <c r="F31" s="25">
        <v>0</v>
      </c>
      <c r="G31" s="25">
        <v>-816190</v>
      </c>
    </row>
    <row r="32" spans="1:7" x14ac:dyDescent="0.25">
      <c r="A32" s="281" t="s">
        <v>2187</v>
      </c>
      <c r="B32" s="280" t="s">
        <v>2186</v>
      </c>
      <c r="C32" s="29">
        <v>115977956</v>
      </c>
      <c r="D32" s="29">
        <v>117723903</v>
      </c>
      <c r="E32" s="29">
        <v>0</v>
      </c>
      <c r="F32" s="29">
        <v>0</v>
      </c>
      <c r="G32" s="29">
        <v>-1745947</v>
      </c>
    </row>
    <row r="33" spans="1:7" ht="22.5" x14ac:dyDescent="0.25">
      <c r="A33" s="281" t="s">
        <v>2185</v>
      </c>
      <c r="B33" s="280" t="s">
        <v>2184</v>
      </c>
      <c r="C33" s="29">
        <v>31520164</v>
      </c>
      <c r="D33" s="29">
        <v>30482764</v>
      </c>
      <c r="E33" s="29">
        <v>0</v>
      </c>
      <c r="F33" s="29">
        <v>0</v>
      </c>
      <c r="G33" s="29">
        <v>1037400</v>
      </c>
    </row>
    <row r="34" spans="1:7" ht="22.5" x14ac:dyDescent="0.25">
      <c r="A34" s="281" t="s">
        <v>2183</v>
      </c>
      <c r="B34" s="280" t="s">
        <v>2182</v>
      </c>
      <c r="C34" s="29">
        <v>2064055</v>
      </c>
      <c r="D34" s="29">
        <v>2171698</v>
      </c>
      <c r="E34" s="29">
        <v>0</v>
      </c>
      <c r="F34" s="29">
        <v>0</v>
      </c>
      <c r="G34" s="29">
        <v>-107643</v>
      </c>
    </row>
    <row r="35" spans="1:7" x14ac:dyDescent="0.25">
      <c r="A35" s="281" t="s">
        <v>2181</v>
      </c>
      <c r="B35" s="280" t="s">
        <v>2180</v>
      </c>
      <c r="C35" s="29">
        <v>15197992</v>
      </c>
      <c r="D35" s="29">
        <v>15197992</v>
      </c>
      <c r="E35" s="29">
        <v>0</v>
      </c>
      <c r="F35" s="29">
        <v>0</v>
      </c>
      <c r="G35" s="29">
        <v>0</v>
      </c>
    </row>
    <row r="36" spans="1:7" x14ac:dyDescent="0.25">
      <c r="A36" s="281" t="s">
        <v>2179</v>
      </c>
      <c r="B36" s="280" t="s">
        <v>2178</v>
      </c>
      <c r="C36" s="29">
        <v>6534025</v>
      </c>
      <c r="D36" s="29">
        <v>6534025</v>
      </c>
      <c r="E36" s="29">
        <v>0</v>
      </c>
      <c r="F36" s="29">
        <v>0</v>
      </c>
      <c r="G36" s="29">
        <v>0</v>
      </c>
    </row>
    <row r="37" spans="1:7" ht="22.5" x14ac:dyDescent="0.25">
      <c r="A37" s="279" t="s">
        <v>1303</v>
      </c>
      <c r="B37" s="278" t="s">
        <v>2351</v>
      </c>
      <c r="C37" s="25">
        <v>131362246</v>
      </c>
      <c r="D37" s="25">
        <v>133160648.23999999</v>
      </c>
      <c r="E37" s="25">
        <v>0</v>
      </c>
      <c r="F37" s="25">
        <v>0</v>
      </c>
      <c r="G37" s="25">
        <v>-1798402.24</v>
      </c>
    </row>
    <row r="38" spans="1:7" x14ac:dyDescent="0.25">
      <c r="A38" s="281" t="s">
        <v>2164</v>
      </c>
      <c r="B38" s="280" t="s">
        <v>2163</v>
      </c>
      <c r="C38" s="29">
        <v>53699510</v>
      </c>
      <c r="D38" s="29">
        <v>53699510</v>
      </c>
      <c r="E38" s="29">
        <v>0</v>
      </c>
      <c r="F38" s="29">
        <v>0</v>
      </c>
      <c r="G38" s="29">
        <v>0</v>
      </c>
    </row>
    <row r="39" spans="1:7" x14ac:dyDescent="0.25">
      <c r="A39" s="281" t="s">
        <v>2162</v>
      </c>
      <c r="B39" s="280" t="s">
        <v>2161</v>
      </c>
      <c r="C39" s="29">
        <v>9000000</v>
      </c>
      <c r="D39" s="29">
        <v>9000309</v>
      </c>
      <c r="E39" s="29">
        <v>0</v>
      </c>
      <c r="F39" s="29">
        <v>0</v>
      </c>
      <c r="G39" s="29">
        <v>-309</v>
      </c>
    </row>
    <row r="40" spans="1:7" x14ac:dyDescent="0.25">
      <c r="A40" s="281" t="s">
        <v>2160</v>
      </c>
      <c r="B40" s="280" t="s">
        <v>2159</v>
      </c>
      <c r="C40" s="29">
        <v>18357000</v>
      </c>
      <c r="D40" s="29">
        <v>18356740</v>
      </c>
      <c r="E40" s="29">
        <v>0</v>
      </c>
      <c r="F40" s="29">
        <v>0</v>
      </c>
      <c r="G40" s="29">
        <v>260</v>
      </c>
    </row>
    <row r="41" spans="1:7" x14ac:dyDescent="0.25">
      <c r="A41" s="281" t="s">
        <v>2158</v>
      </c>
      <c r="B41" s="280" t="s">
        <v>2157</v>
      </c>
      <c r="C41" s="29">
        <v>1300000</v>
      </c>
      <c r="D41" s="29">
        <v>1137183</v>
      </c>
      <c r="E41" s="29">
        <v>0</v>
      </c>
      <c r="F41" s="29">
        <v>0</v>
      </c>
      <c r="G41" s="29">
        <v>162817</v>
      </c>
    </row>
    <row r="42" spans="1:7" x14ac:dyDescent="0.25">
      <c r="A42" s="281" t="s">
        <v>2156</v>
      </c>
      <c r="B42" s="280" t="s">
        <v>2155</v>
      </c>
      <c r="C42" s="29">
        <v>3422000</v>
      </c>
      <c r="D42" s="29">
        <v>3421914</v>
      </c>
      <c r="E42" s="29">
        <v>0</v>
      </c>
      <c r="F42" s="29">
        <v>0</v>
      </c>
      <c r="G42" s="29">
        <v>86</v>
      </c>
    </row>
    <row r="43" spans="1:7" x14ac:dyDescent="0.25">
      <c r="A43" s="281" t="s">
        <v>2154</v>
      </c>
      <c r="B43" s="280" t="s">
        <v>2153</v>
      </c>
      <c r="C43" s="29">
        <v>436748</v>
      </c>
      <c r="D43" s="29">
        <v>431484.89</v>
      </c>
      <c r="E43" s="29">
        <v>0</v>
      </c>
      <c r="F43" s="29">
        <v>0</v>
      </c>
      <c r="G43" s="29">
        <v>5263.11</v>
      </c>
    </row>
    <row r="44" spans="1:7" x14ac:dyDescent="0.25">
      <c r="A44" s="281" t="s">
        <v>1723</v>
      </c>
      <c r="B44" s="280" t="s">
        <v>1327</v>
      </c>
      <c r="C44" s="29">
        <v>394000</v>
      </c>
      <c r="D44" s="29">
        <v>706817.72</v>
      </c>
      <c r="E44" s="29">
        <v>0</v>
      </c>
      <c r="F44" s="29">
        <v>0</v>
      </c>
      <c r="G44" s="29">
        <v>-312817.71999999997</v>
      </c>
    </row>
    <row r="45" spans="1:7" x14ac:dyDescent="0.25">
      <c r="A45" s="281" t="s">
        <v>1660</v>
      </c>
      <c r="B45" s="280" t="s">
        <v>1659</v>
      </c>
      <c r="C45" s="29">
        <v>30000</v>
      </c>
      <c r="D45" s="29">
        <v>111720.79</v>
      </c>
      <c r="E45" s="29">
        <v>0</v>
      </c>
      <c r="F45" s="29">
        <v>0</v>
      </c>
      <c r="G45" s="29">
        <v>-81720.789999999994</v>
      </c>
    </row>
    <row r="46" spans="1:7" ht="22.5" x14ac:dyDescent="0.25">
      <c r="A46" s="281" t="s">
        <v>2017</v>
      </c>
      <c r="B46" s="280" t="s">
        <v>2016</v>
      </c>
      <c r="C46" s="29">
        <v>180000</v>
      </c>
      <c r="D46" s="29">
        <v>83522.61</v>
      </c>
      <c r="E46" s="29">
        <v>0</v>
      </c>
      <c r="F46" s="29">
        <v>0</v>
      </c>
      <c r="G46" s="29">
        <v>96477.39</v>
      </c>
    </row>
    <row r="47" spans="1:7" ht="22.5" x14ac:dyDescent="0.25">
      <c r="A47" s="281" t="s">
        <v>1658</v>
      </c>
      <c r="B47" s="280" t="s">
        <v>1657</v>
      </c>
      <c r="C47" s="29">
        <v>326352</v>
      </c>
      <c r="D47" s="29">
        <v>221882.5</v>
      </c>
      <c r="E47" s="29">
        <v>0</v>
      </c>
      <c r="F47" s="29">
        <v>0</v>
      </c>
      <c r="G47" s="29">
        <v>104469.5</v>
      </c>
    </row>
    <row r="48" spans="1:7" ht="22.5" x14ac:dyDescent="0.25">
      <c r="A48" s="281" t="s">
        <v>1968</v>
      </c>
      <c r="B48" s="280" t="s">
        <v>1967</v>
      </c>
      <c r="C48" s="29">
        <v>300000</v>
      </c>
      <c r="D48" s="29">
        <v>376524.38</v>
      </c>
      <c r="E48" s="29">
        <v>0</v>
      </c>
      <c r="F48" s="29">
        <v>0</v>
      </c>
      <c r="G48" s="29">
        <v>-76524.38</v>
      </c>
    </row>
    <row r="49" spans="1:7" ht="22.5" x14ac:dyDescent="0.25">
      <c r="A49" s="281" t="s">
        <v>2055</v>
      </c>
      <c r="B49" s="280" t="s">
        <v>2054</v>
      </c>
      <c r="C49" s="29">
        <v>500000</v>
      </c>
      <c r="D49" s="29">
        <v>1576641.74</v>
      </c>
      <c r="E49" s="29">
        <v>0</v>
      </c>
      <c r="F49" s="29">
        <v>0</v>
      </c>
      <c r="G49" s="29">
        <v>-1076641.74</v>
      </c>
    </row>
    <row r="50" spans="1:7" x14ac:dyDescent="0.25">
      <c r="A50" s="281" t="s">
        <v>1656</v>
      </c>
      <c r="B50" s="280" t="s">
        <v>1327</v>
      </c>
      <c r="C50" s="29">
        <v>0</v>
      </c>
      <c r="D50" s="29">
        <v>6210.09</v>
      </c>
      <c r="E50" s="29">
        <v>0</v>
      </c>
      <c r="F50" s="29">
        <v>0</v>
      </c>
      <c r="G50" s="29">
        <v>-6210.09</v>
      </c>
    </row>
    <row r="51" spans="1:7" x14ac:dyDescent="0.25">
      <c r="A51" s="281" t="s">
        <v>1888</v>
      </c>
      <c r="B51" s="280" t="s">
        <v>1887</v>
      </c>
      <c r="C51" s="29">
        <v>4692802</v>
      </c>
      <c r="D51" s="29">
        <v>4938337.8899999997</v>
      </c>
      <c r="E51" s="29">
        <v>0</v>
      </c>
      <c r="F51" s="29">
        <v>0</v>
      </c>
      <c r="G51" s="29">
        <v>-245535.89</v>
      </c>
    </row>
    <row r="52" spans="1:7" x14ac:dyDescent="0.25">
      <c r="A52" s="281" t="s">
        <v>1886</v>
      </c>
      <c r="B52" s="280" t="s">
        <v>1885</v>
      </c>
      <c r="C52" s="29">
        <v>604739</v>
      </c>
      <c r="D52" s="29">
        <v>661738.6</v>
      </c>
      <c r="E52" s="29">
        <v>0</v>
      </c>
      <c r="F52" s="29">
        <v>0</v>
      </c>
      <c r="G52" s="29">
        <v>-56999.6</v>
      </c>
    </row>
    <row r="53" spans="1:7" ht="22.5" x14ac:dyDescent="0.25">
      <c r="A53" s="281" t="s">
        <v>1884</v>
      </c>
      <c r="B53" s="280" t="s">
        <v>1883</v>
      </c>
      <c r="C53" s="29">
        <v>300466</v>
      </c>
      <c r="D53" s="29">
        <v>245500</v>
      </c>
      <c r="E53" s="29">
        <v>0</v>
      </c>
      <c r="F53" s="29">
        <v>0</v>
      </c>
      <c r="G53" s="29">
        <v>54966</v>
      </c>
    </row>
    <row r="54" spans="1:7" ht="22.5" x14ac:dyDescent="0.25">
      <c r="A54" s="281" t="s">
        <v>1882</v>
      </c>
      <c r="B54" s="280" t="s">
        <v>1881</v>
      </c>
      <c r="C54" s="29">
        <v>611287</v>
      </c>
      <c r="D54" s="29">
        <v>906000</v>
      </c>
      <c r="E54" s="29">
        <v>0</v>
      </c>
      <c r="F54" s="29">
        <v>0</v>
      </c>
      <c r="G54" s="29">
        <v>-294713</v>
      </c>
    </row>
    <row r="55" spans="1:7" x14ac:dyDescent="0.25">
      <c r="A55" s="281" t="s">
        <v>1722</v>
      </c>
      <c r="B55" s="280" t="s">
        <v>1721</v>
      </c>
      <c r="C55" s="29">
        <v>0</v>
      </c>
      <c r="D55" s="29">
        <v>12875</v>
      </c>
      <c r="E55" s="29">
        <v>0</v>
      </c>
      <c r="F55" s="29">
        <v>0</v>
      </c>
      <c r="G55" s="29">
        <v>-12875</v>
      </c>
    </row>
    <row r="56" spans="1:7" ht="22.5" x14ac:dyDescent="0.25">
      <c r="A56" s="281" t="s">
        <v>2152</v>
      </c>
      <c r="B56" s="280" t="s">
        <v>2151</v>
      </c>
      <c r="C56" s="29">
        <v>3800000</v>
      </c>
      <c r="D56" s="29">
        <v>4055770</v>
      </c>
      <c r="E56" s="29">
        <v>0</v>
      </c>
      <c r="F56" s="29">
        <v>0</v>
      </c>
      <c r="G56" s="29">
        <v>-255770</v>
      </c>
    </row>
    <row r="57" spans="1:7" ht="22.5" x14ac:dyDescent="0.25">
      <c r="A57" s="281" t="s">
        <v>1720</v>
      </c>
      <c r="B57" s="280" t="s">
        <v>1719</v>
      </c>
      <c r="C57" s="29">
        <v>310000</v>
      </c>
      <c r="D57" s="29">
        <v>501093.93</v>
      </c>
      <c r="E57" s="29">
        <v>0</v>
      </c>
      <c r="F57" s="29">
        <v>0</v>
      </c>
      <c r="G57" s="29">
        <v>-191093.93</v>
      </c>
    </row>
    <row r="58" spans="1:7" ht="33.75" x14ac:dyDescent="0.25">
      <c r="A58" s="281" t="s">
        <v>2150</v>
      </c>
      <c r="B58" s="280" t="s">
        <v>2149</v>
      </c>
      <c r="C58" s="29">
        <v>0</v>
      </c>
      <c r="D58" s="29">
        <v>58352</v>
      </c>
      <c r="E58" s="29">
        <v>0</v>
      </c>
      <c r="F58" s="29">
        <v>0</v>
      </c>
      <c r="G58" s="29">
        <v>-58352</v>
      </c>
    </row>
    <row r="59" spans="1:7" x14ac:dyDescent="0.25">
      <c r="A59" s="281" t="s">
        <v>2148</v>
      </c>
      <c r="B59" s="280" t="s">
        <v>2147</v>
      </c>
      <c r="C59" s="29">
        <v>17636534</v>
      </c>
      <c r="D59" s="29">
        <v>17636534</v>
      </c>
      <c r="E59" s="29">
        <v>0</v>
      </c>
      <c r="F59" s="29">
        <v>0</v>
      </c>
      <c r="G59" s="29">
        <v>0</v>
      </c>
    </row>
    <row r="60" spans="1:7" ht="33.75" x14ac:dyDescent="0.25">
      <c r="A60" s="281" t="s">
        <v>2146</v>
      </c>
      <c r="B60" s="280" t="s">
        <v>2145</v>
      </c>
      <c r="C60" s="29">
        <v>16000</v>
      </c>
      <c r="D60" s="29">
        <v>34187</v>
      </c>
      <c r="E60" s="29">
        <v>0</v>
      </c>
      <c r="F60" s="29">
        <v>0</v>
      </c>
      <c r="G60" s="29">
        <v>-18187</v>
      </c>
    </row>
    <row r="61" spans="1:7" ht="22.5" x14ac:dyDescent="0.25">
      <c r="A61" s="281" t="s">
        <v>2144</v>
      </c>
      <c r="B61" s="280" t="s">
        <v>2143</v>
      </c>
      <c r="C61" s="29">
        <v>105000</v>
      </c>
      <c r="D61" s="29">
        <v>120118</v>
      </c>
      <c r="E61" s="29">
        <v>0</v>
      </c>
      <c r="F61" s="29">
        <v>0</v>
      </c>
      <c r="G61" s="29">
        <v>-15118</v>
      </c>
    </row>
    <row r="62" spans="1:7" ht="22.5" x14ac:dyDescent="0.25">
      <c r="A62" s="281" t="s">
        <v>2142</v>
      </c>
      <c r="B62" s="280" t="s">
        <v>2141</v>
      </c>
      <c r="C62" s="29">
        <v>6245808</v>
      </c>
      <c r="D62" s="29">
        <v>6212833</v>
      </c>
      <c r="E62" s="29">
        <v>0</v>
      </c>
      <c r="F62" s="29">
        <v>0</v>
      </c>
      <c r="G62" s="29">
        <v>32975</v>
      </c>
    </row>
    <row r="63" spans="1:7" ht="22.5" x14ac:dyDescent="0.25">
      <c r="A63" s="281" t="s">
        <v>2140</v>
      </c>
      <c r="B63" s="280" t="s">
        <v>2139</v>
      </c>
      <c r="C63" s="29">
        <v>7794000</v>
      </c>
      <c r="D63" s="29">
        <v>7615305</v>
      </c>
      <c r="E63" s="29">
        <v>0</v>
      </c>
      <c r="F63" s="29">
        <v>0</v>
      </c>
      <c r="G63" s="29">
        <v>178695</v>
      </c>
    </row>
    <row r="64" spans="1:7" ht="22.5" x14ac:dyDescent="0.25">
      <c r="A64" s="281" t="s">
        <v>2015</v>
      </c>
      <c r="B64" s="280" t="s">
        <v>2014</v>
      </c>
      <c r="C64" s="29">
        <v>1300000</v>
      </c>
      <c r="D64" s="29">
        <v>1031543.1</v>
      </c>
      <c r="E64" s="29">
        <v>0</v>
      </c>
      <c r="F64" s="29">
        <v>0</v>
      </c>
      <c r="G64" s="29">
        <v>268456.90000000002</v>
      </c>
    </row>
    <row r="65" spans="1:7" ht="22.5" x14ac:dyDescent="0.25">
      <c r="A65" s="279" t="s">
        <v>1301</v>
      </c>
      <c r="B65" s="278" t="s">
        <v>2350</v>
      </c>
      <c r="C65" s="25">
        <v>21513473</v>
      </c>
      <c r="D65" s="25">
        <v>18590172.579999998</v>
      </c>
      <c r="E65" s="25">
        <v>0</v>
      </c>
      <c r="F65" s="25">
        <v>0</v>
      </c>
      <c r="G65" s="25">
        <v>2923300.42</v>
      </c>
    </row>
    <row r="66" spans="1:7" ht="22.5" x14ac:dyDescent="0.25">
      <c r="A66" s="281" t="s">
        <v>1850</v>
      </c>
      <c r="B66" s="280" t="s">
        <v>1849</v>
      </c>
      <c r="C66" s="29">
        <v>180000</v>
      </c>
      <c r="D66" s="29">
        <v>118373.37</v>
      </c>
      <c r="E66" s="29">
        <v>0</v>
      </c>
      <c r="F66" s="29">
        <v>0</v>
      </c>
      <c r="G66" s="29">
        <v>61626.63</v>
      </c>
    </row>
    <row r="67" spans="1:7" ht="22.5" x14ac:dyDescent="0.25">
      <c r="A67" s="281" t="s">
        <v>1880</v>
      </c>
      <c r="B67" s="280" t="s">
        <v>1879</v>
      </c>
      <c r="C67" s="29">
        <v>134000</v>
      </c>
      <c r="D67" s="29">
        <v>133654.14000000001</v>
      </c>
      <c r="E67" s="29">
        <v>0</v>
      </c>
      <c r="F67" s="29">
        <v>0</v>
      </c>
      <c r="G67" s="29">
        <v>345.86</v>
      </c>
    </row>
    <row r="68" spans="1:7" ht="22.5" x14ac:dyDescent="0.25">
      <c r="A68" s="281" t="s">
        <v>1878</v>
      </c>
      <c r="B68" s="280" t="s">
        <v>1877</v>
      </c>
      <c r="C68" s="29">
        <v>18152000</v>
      </c>
      <c r="D68" s="29">
        <v>15249005.23</v>
      </c>
      <c r="E68" s="29">
        <v>0</v>
      </c>
      <c r="F68" s="29">
        <v>0</v>
      </c>
      <c r="G68" s="29">
        <v>2902994.77</v>
      </c>
    </row>
    <row r="69" spans="1:7" x14ac:dyDescent="0.25">
      <c r="A69" s="281" t="s">
        <v>1848</v>
      </c>
      <c r="B69" s="280" t="s">
        <v>1847</v>
      </c>
      <c r="C69" s="29">
        <v>35000</v>
      </c>
      <c r="D69" s="29">
        <v>17589.099999999999</v>
      </c>
      <c r="E69" s="29">
        <v>0</v>
      </c>
      <c r="F69" s="29">
        <v>0</v>
      </c>
      <c r="G69" s="29">
        <v>17410.900000000001</v>
      </c>
    </row>
    <row r="70" spans="1:7" x14ac:dyDescent="0.25">
      <c r="A70" s="281" t="s">
        <v>2013</v>
      </c>
      <c r="B70" s="280" t="s">
        <v>2012</v>
      </c>
      <c r="C70" s="29">
        <v>695673</v>
      </c>
      <c r="D70" s="29">
        <v>807295.55</v>
      </c>
      <c r="E70" s="29">
        <v>0</v>
      </c>
      <c r="F70" s="29">
        <v>0</v>
      </c>
      <c r="G70" s="29">
        <v>-111622.55</v>
      </c>
    </row>
    <row r="71" spans="1:7" x14ac:dyDescent="0.25">
      <c r="A71" s="281" t="s">
        <v>1876</v>
      </c>
      <c r="B71" s="280" t="s">
        <v>1875</v>
      </c>
      <c r="C71" s="29">
        <v>370000</v>
      </c>
      <c r="D71" s="29">
        <v>235749.65</v>
      </c>
      <c r="E71" s="29">
        <v>0</v>
      </c>
      <c r="F71" s="29">
        <v>0</v>
      </c>
      <c r="G71" s="29">
        <v>134250.35</v>
      </c>
    </row>
    <row r="72" spans="1:7" ht="22.5" x14ac:dyDescent="0.25">
      <c r="A72" s="281" t="s">
        <v>1718</v>
      </c>
      <c r="B72" s="280" t="s">
        <v>1717</v>
      </c>
      <c r="C72" s="29">
        <v>96000</v>
      </c>
      <c r="D72" s="29">
        <v>110000</v>
      </c>
      <c r="E72" s="29">
        <v>0</v>
      </c>
      <c r="F72" s="29">
        <v>0</v>
      </c>
      <c r="G72" s="29">
        <v>-14000</v>
      </c>
    </row>
    <row r="73" spans="1:7" ht="22.5" x14ac:dyDescent="0.25">
      <c r="A73" s="281" t="s">
        <v>1655</v>
      </c>
      <c r="B73" s="280" t="s">
        <v>1654</v>
      </c>
      <c r="C73" s="29">
        <v>1850800</v>
      </c>
      <c r="D73" s="29">
        <v>1918505.54</v>
      </c>
      <c r="E73" s="29">
        <v>0</v>
      </c>
      <c r="F73" s="29">
        <v>0</v>
      </c>
      <c r="G73" s="29">
        <v>-67705.539999999994</v>
      </c>
    </row>
    <row r="74" spans="1:7" x14ac:dyDescent="0.25">
      <c r="A74" s="279" t="s">
        <v>1293</v>
      </c>
      <c r="B74" s="278" t="s">
        <v>2349</v>
      </c>
      <c r="C74" s="25">
        <v>670013</v>
      </c>
      <c r="D74" s="25">
        <v>1026323.26</v>
      </c>
      <c r="E74" s="25">
        <v>0</v>
      </c>
      <c r="F74" s="25">
        <v>0</v>
      </c>
      <c r="G74" s="25">
        <v>-356310.26</v>
      </c>
    </row>
    <row r="75" spans="1:7" ht="22.5" x14ac:dyDescent="0.25">
      <c r="A75" s="281" t="s">
        <v>2195</v>
      </c>
      <c r="B75" s="280" t="s">
        <v>2194</v>
      </c>
      <c r="C75" s="29">
        <v>400000</v>
      </c>
      <c r="D75" s="29">
        <v>713710.7</v>
      </c>
      <c r="E75" s="29">
        <v>0</v>
      </c>
      <c r="F75" s="29">
        <v>0</v>
      </c>
      <c r="G75" s="29">
        <v>-313710.7</v>
      </c>
    </row>
    <row r="76" spans="1:7" ht="22.5" x14ac:dyDescent="0.25">
      <c r="A76" s="281" t="s">
        <v>1890</v>
      </c>
      <c r="B76" s="280" t="s">
        <v>1889</v>
      </c>
      <c r="C76" s="29">
        <v>198500</v>
      </c>
      <c r="D76" s="29">
        <v>261748.28</v>
      </c>
      <c r="E76" s="29">
        <v>0</v>
      </c>
      <c r="F76" s="29">
        <v>0</v>
      </c>
      <c r="G76" s="29">
        <v>-63248.28</v>
      </c>
    </row>
    <row r="77" spans="1:7" ht="22.5" x14ac:dyDescent="0.25">
      <c r="A77" s="281" t="s">
        <v>2061</v>
      </c>
      <c r="B77" s="280" t="s">
        <v>2060</v>
      </c>
      <c r="C77" s="29">
        <v>71513</v>
      </c>
      <c r="D77" s="29">
        <v>50864.28</v>
      </c>
      <c r="E77" s="29">
        <v>0</v>
      </c>
      <c r="F77" s="29">
        <v>0</v>
      </c>
      <c r="G77" s="29">
        <v>20648.72</v>
      </c>
    </row>
    <row r="78" spans="1:7" x14ac:dyDescent="0.25">
      <c r="A78" s="279" t="s">
        <v>2348</v>
      </c>
      <c r="B78" s="278" t="s">
        <v>2274</v>
      </c>
      <c r="C78" s="25">
        <v>0</v>
      </c>
      <c r="D78" s="25">
        <v>0</v>
      </c>
      <c r="E78" s="25">
        <v>0</v>
      </c>
      <c r="F78" s="25">
        <v>0</v>
      </c>
      <c r="G78" s="25">
        <v>0</v>
      </c>
    </row>
    <row r="79" spans="1:7" ht="22.5" x14ac:dyDescent="0.25">
      <c r="A79" s="287" t="s">
        <v>2347</v>
      </c>
      <c r="B79" s="286" t="s">
        <v>2346</v>
      </c>
      <c r="C79" s="180">
        <v>20412861</v>
      </c>
      <c r="D79" s="180">
        <v>19925861.690000001</v>
      </c>
      <c r="E79" s="180">
        <v>0</v>
      </c>
      <c r="F79" s="180">
        <v>0</v>
      </c>
      <c r="G79" s="180">
        <v>486999.31</v>
      </c>
    </row>
    <row r="80" spans="1:7" x14ac:dyDescent="0.25">
      <c r="A80" s="281" t="s">
        <v>1852</v>
      </c>
      <c r="B80" s="280" t="s">
        <v>1851</v>
      </c>
      <c r="C80" s="29">
        <v>20182861</v>
      </c>
      <c r="D80" s="29">
        <v>19664484.23</v>
      </c>
      <c r="E80" s="29">
        <v>0</v>
      </c>
      <c r="F80" s="29">
        <v>0</v>
      </c>
      <c r="G80" s="29">
        <v>518376.77</v>
      </c>
    </row>
    <row r="81" spans="1:7" ht="22.5" x14ac:dyDescent="0.25">
      <c r="A81" s="281" t="s">
        <v>1850</v>
      </c>
      <c r="B81" s="280" t="s">
        <v>1849</v>
      </c>
      <c r="C81" s="29">
        <v>0</v>
      </c>
      <c r="D81" s="29">
        <v>1885.71</v>
      </c>
      <c r="E81" s="29">
        <v>0</v>
      </c>
      <c r="F81" s="29">
        <v>0</v>
      </c>
      <c r="G81" s="29">
        <v>-1885.71</v>
      </c>
    </row>
    <row r="82" spans="1:7" x14ac:dyDescent="0.25">
      <c r="A82" s="281" t="s">
        <v>1848</v>
      </c>
      <c r="B82" s="280" t="s">
        <v>1847</v>
      </c>
      <c r="C82" s="29">
        <v>0</v>
      </c>
      <c r="D82" s="29">
        <v>2689.8</v>
      </c>
      <c r="E82" s="29">
        <v>0</v>
      </c>
      <c r="F82" s="29">
        <v>0</v>
      </c>
      <c r="G82" s="29">
        <v>-2689.8</v>
      </c>
    </row>
    <row r="83" spans="1:7" x14ac:dyDescent="0.25">
      <c r="A83" s="281" t="s">
        <v>1846</v>
      </c>
      <c r="B83" s="280" t="s">
        <v>1845</v>
      </c>
      <c r="C83" s="29">
        <v>230000</v>
      </c>
      <c r="D83" s="29">
        <v>256801.95</v>
      </c>
      <c r="E83" s="29">
        <v>0</v>
      </c>
      <c r="F83" s="29">
        <v>0</v>
      </c>
      <c r="G83" s="29">
        <v>-26801.95</v>
      </c>
    </row>
    <row r="84" spans="1:7" x14ac:dyDescent="0.25">
      <c r="A84" s="279" t="s">
        <v>2345</v>
      </c>
      <c r="B84" s="278" t="s">
        <v>2344</v>
      </c>
      <c r="C84" s="25">
        <v>1240000</v>
      </c>
      <c r="D84" s="25">
        <v>891069.91</v>
      </c>
      <c r="E84" s="25">
        <v>0</v>
      </c>
      <c r="F84" s="25">
        <v>0</v>
      </c>
      <c r="G84" s="25">
        <v>348930.09</v>
      </c>
    </row>
    <row r="85" spans="1:7" x14ac:dyDescent="0.25">
      <c r="A85" s="281" t="s">
        <v>1812</v>
      </c>
      <c r="B85" s="280" t="s">
        <v>1811</v>
      </c>
      <c r="C85" s="29">
        <v>1100000</v>
      </c>
      <c r="D85" s="29">
        <v>767151.06</v>
      </c>
      <c r="E85" s="29">
        <v>0</v>
      </c>
      <c r="F85" s="29">
        <v>0</v>
      </c>
      <c r="G85" s="29">
        <v>332848.94</v>
      </c>
    </row>
    <row r="86" spans="1:7" x14ac:dyDescent="0.25">
      <c r="A86" s="281" t="s">
        <v>1810</v>
      </c>
      <c r="B86" s="280" t="s">
        <v>1809</v>
      </c>
      <c r="C86" s="29">
        <v>100000</v>
      </c>
      <c r="D86" s="29">
        <v>86139</v>
      </c>
      <c r="E86" s="29">
        <v>0</v>
      </c>
      <c r="F86" s="29">
        <v>0</v>
      </c>
      <c r="G86" s="29">
        <v>13861</v>
      </c>
    </row>
    <row r="87" spans="1:7" ht="22.5" x14ac:dyDescent="0.25">
      <c r="A87" s="281" t="s">
        <v>1655</v>
      </c>
      <c r="B87" s="280" t="s">
        <v>1654</v>
      </c>
      <c r="C87" s="29">
        <v>0</v>
      </c>
      <c r="D87" s="29">
        <v>3027.85</v>
      </c>
      <c r="E87" s="29">
        <v>0</v>
      </c>
      <c r="F87" s="29">
        <v>0</v>
      </c>
      <c r="G87" s="29">
        <v>-3027.85</v>
      </c>
    </row>
    <row r="88" spans="1:7" x14ac:dyDescent="0.25">
      <c r="A88" s="281" t="s">
        <v>1716</v>
      </c>
      <c r="B88" s="280" t="s">
        <v>1715</v>
      </c>
      <c r="C88" s="29">
        <v>40000</v>
      </c>
      <c r="D88" s="29">
        <v>32252</v>
      </c>
      <c r="E88" s="29">
        <v>0</v>
      </c>
      <c r="F88" s="29">
        <v>0</v>
      </c>
      <c r="G88" s="29">
        <v>7748</v>
      </c>
    </row>
    <row r="89" spans="1:7" x14ac:dyDescent="0.25">
      <c r="A89" s="281" t="s">
        <v>1712</v>
      </c>
      <c r="B89" s="280" t="s">
        <v>1711</v>
      </c>
      <c r="C89" s="29">
        <v>0</v>
      </c>
      <c r="D89" s="29">
        <v>2500</v>
      </c>
      <c r="E89" s="29">
        <v>0</v>
      </c>
      <c r="F89" s="29">
        <v>0</v>
      </c>
      <c r="G89" s="29">
        <v>-2500</v>
      </c>
    </row>
    <row r="90" spans="1:7" ht="12.75" x14ac:dyDescent="0.25">
      <c r="A90" s="285" t="s">
        <v>2343</v>
      </c>
      <c r="B90" s="284"/>
      <c r="C90" s="27">
        <v>599902185</v>
      </c>
      <c r="D90" s="27">
        <v>620404766.80999994</v>
      </c>
      <c r="E90" s="27">
        <v>0</v>
      </c>
      <c r="F90" s="27">
        <v>0</v>
      </c>
      <c r="G90" s="27">
        <v>-20502581.809999999</v>
      </c>
    </row>
    <row r="91" spans="1:7" ht="12.75" x14ac:dyDescent="0.25">
      <c r="A91" s="43" t="s">
        <v>2342</v>
      </c>
      <c r="B91" s="42"/>
      <c r="C91" s="180"/>
      <c r="D91" s="180"/>
      <c r="E91" s="180"/>
      <c r="F91" s="180"/>
      <c r="G91" s="180"/>
    </row>
    <row r="93" spans="1:7" ht="9" customHeight="1" x14ac:dyDescent="0.25">
      <c r="A93" s="24" t="s">
        <v>2311</v>
      </c>
    </row>
    <row r="94" spans="1:7" ht="9" customHeight="1" x14ac:dyDescent="0.25">
      <c r="A94" s="24" t="s">
        <v>2341</v>
      </c>
    </row>
    <row r="95" spans="1:7" ht="9" customHeight="1" x14ac:dyDescent="0.25">
      <c r="A95" s="24" t="s">
        <v>2340</v>
      </c>
    </row>
    <row r="96" spans="1:7" ht="9" customHeight="1" x14ac:dyDescent="0.25">
      <c r="A96" s="24" t="s">
        <v>2339</v>
      </c>
    </row>
    <row r="98" spans="1:7" ht="21.95" customHeight="1" thickBot="1" x14ac:dyDescent="0.3">
      <c r="A98" s="216" t="s">
        <v>2338</v>
      </c>
      <c r="B98" s="283"/>
      <c r="C98" s="283"/>
      <c r="D98" s="283"/>
      <c r="E98" s="283"/>
      <c r="F98" s="283"/>
      <c r="G98" s="283"/>
    </row>
    <row r="99" spans="1:7" ht="12" thickTop="1" x14ac:dyDescent="0.25">
      <c r="A99" s="282"/>
      <c r="B99" s="130" t="s">
        <v>2337</v>
      </c>
      <c r="C99" s="263"/>
    </row>
    <row r="100" spans="1:7" x14ac:dyDescent="0.25">
      <c r="A100" s="282"/>
      <c r="B100" s="262" t="s">
        <v>2336</v>
      </c>
      <c r="C100" s="261"/>
    </row>
    <row r="101" spans="1:7" ht="12" thickBot="1" x14ac:dyDescent="0.3">
      <c r="A101" s="282"/>
      <c r="B101" s="260" t="s">
        <v>2335</v>
      </c>
      <c r="C101" s="168"/>
    </row>
    <row r="102" spans="1:7" ht="12" thickTop="1" x14ac:dyDescent="0.25"/>
    <row r="103" spans="1:7" ht="9" customHeight="1" x14ac:dyDescent="0.25">
      <c r="A103" s="24" t="s">
        <v>2334</v>
      </c>
    </row>
  </sheetData>
  <mergeCells count="11">
    <mergeCell ref="D5:F5"/>
    <mergeCell ref="A98:G98"/>
    <mergeCell ref="A1:F1"/>
    <mergeCell ref="A4:G4"/>
    <mergeCell ref="A91:B91"/>
    <mergeCell ref="A2:F2"/>
    <mergeCell ref="A90:B90"/>
    <mergeCell ref="A5:A6"/>
    <mergeCell ref="C5:C6"/>
    <mergeCell ref="G5:G6"/>
    <mergeCell ref="B5:B6"/>
  </mergeCells>
  <printOptions horizontalCentered="1"/>
  <pageMargins left="0.19685039370078738" right="0.19685039370078738" top="0.39370078740157477" bottom="0.39370078740157477" header="0.39370078740157477" footer="0.19685039370078738"/>
  <pageSetup paperSize="9" scale="80" pageOrder="overThenDown"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sqref="A1:F1"/>
    </sheetView>
  </sheetViews>
  <sheetFormatPr baseColWidth="10" defaultRowHeight="11.25" x14ac:dyDescent="0.25"/>
  <cols>
    <col min="1" max="1" width="5.7109375" style="23" customWidth="1"/>
    <col min="2" max="2" width="35.7109375" style="50" customWidth="1"/>
    <col min="3" max="9" width="12.7109375" style="23" customWidth="1"/>
    <col min="10" max="16384" width="11.42578125" style="23"/>
  </cols>
  <sheetData>
    <row r="1" spans="1:7" ht="12.75" x14ac:dyDescent="0.25">
      <c r="A1" s="49" t="s">
        <v>2333</v>
      </c>
      <c r="B1" s="48"/>
      <c r="C1" s="48"/>
      <c r="D1" s="48"/>
      <c r="E1" s="48"/>
      <c r="F1" s="48"/>
      <c r="G1" s="47" t="s">
        <v>2332</v>
      </c>
    </row>
    <row r="2" spans="1:7" ht="12.75" x14ac:dyDescent="0.25">
      <c r="A2" s="49" t="s">
        <v>2331</v>
      </c>
      <c r="B2" s="48"/>
      <c r="C2" s="48"/>
      <c r="D2" s="48"/>
      <c r="E2" s="48"/>
      <c r="F2" s="48"/>
      <c r="G2" s="47" t="s">
        <v>2330</v>
      </c>
    </row>
    <row r="3" spans="1:7" x14ac:dyDescent="0.25">
      <c r="A3" s="196"/>
      <c r="B3" s="217"/>
      <c r="C3" s="196"/>
      <c r="D3" s="196"/>
      <c r="E3" s="196"/>
      <c r="F3" s="196"/>
      <c r="G3" s="196"/>
    </row>
    <row r="4" spans="1:7" ht="12.75" x14ac:dyDescent="0.25">
      <c r="A4" s="40" t="s">
        <v>2329</v>
      </c>
      <c r="B4" s="39"/>
      <c r="C4" s="39"/>
      <c r="D4" s="39"/>
      <c r="E4" s="39"/>
      <c r="F4" s="39"/>
      <c r="G4" s="39"/>
    </row>
    <row r="5" spans="1:7" ht="12.75" x14ac:dyDescent="0.25">
      <c r="A5" s="210" t="s">
        <v>2328</v>
      </c>
      <c r="B5" s="208" t="s">
        <v>315</v>
      </c>
      <c r="C5" s="208" t="s">
        <v>33</v>
      </c>
      <c r="D5" s="208" t="s">
        <v>2327</v>
      </c>
      <c r="E5" s="209"/>
      <c r="F5" s="209"/>
      <c r="G5" s="208" t="s">
        <v>2326</v>
      </c>
    </row>
    <row r="6" spans="1:7" ht="33.75" x14ac:dyDescent="0.25">
      <c r="A6" s="63"/>
      <c r="B6" s="63"/>
      <c r="C6" s="63"/>
      <c r="D6" s="33" t="s">
        <v>2325</v>
      </c>
      <c r="E6" s="33" t="s">
        <v>2324</v>
      </c>
      <c r="F6" s="33" t="s">
        <v>2323</v>
      </c>
      <c r="G6" s="63"/>
    </row>
    <row r="7" spans="1:7" x14ac:dyDescent="0.25">
      <c r="A7" s="279" t="s">
        <v>1299</v>
      </c>
      <c r="B7" s="278" t="s">
        <v>2322</v>
      </c>
      <c r="C7" s="25">
        <v>209300</v>
      </c>
      <c r="D7" s="25">
        <v>180675.72</v>
      </c>
      <c r="E7" s="25">
        <v>0</v>
      </c>
      <c r="F7" s="25">
        <v>0</v>
      </c>
      <c r="G7" s="25">
        <v>28624.28</v>
      </c>
    </row>
    <row r="8" spans="1:7" x14ac:dyDescent="0.25">
      <c r="A8" s="281" t="s">
        <v>2138</v>
      </c>
      <c r="B8" s="280" t="s">
        <v>2137</v>
      </c>
      <c r="C8" s="29">
        <v>100000</v>
      </c>
      <c r="D8" s="29">
        <v>69011.41</v>
      </c>
      <c r="E8" s="29">
        <v>0</v>
      </c>
      <c r="F8" s="29">
        <v>0</v>
      </c>
      <c r="G8" s="29">
        <v>30988.59</v>
      </c>
    </row>
    <row r="9" spans="1:7" x14ac:dyDescent="0.25">
      <c r="A9" s="281" t="s">
        <v>2136</v>
      </c>
      <c r="B9" s="280" t="s">
        <v>1327</v>
      </c>
      <c r="C9" s="29">
        <v>109300</v>
      </c>
      <c r="D9" s="29">
        <v>111664.31</v>
      </c>
      <c r="E9" s="29">
        <v>0</v>
      </c>
      <c r="F9" s="29">
        <v>0</v>
      </c>
      <c r="G9" s="29">
        <v>-2364.31</v>
      </c>
    </row>
    <row r="10" spans="1:7" x14ac:dyDescent="0.25">
      <c r="A10" s="279" t="s">
        <v>1297</v>
      </c>
      <c r="B10" s="278" t="s">
        <v>2321</v>
      </c>
      <c r="C10" s="25">
        <v>430700</v>
      </c>
      <c r="D10" s="25">
        <v>4014914.42</v>
      </c>
      <c r="E10" s="25">
        <v>0</v>
      </c>
      <c r="F10" s="25">
        <v>0</v>
      </c>
      <c r="G10" s="25">
        <v>-3584214.42</v>
      </c>
    </row>
    <row r="11" spans="1:7" x14ac:dyDescent="0.25">
      <c r="A11" s="281" t="s">
        <v>1716</v>
      </c>
      <c r="B11" s="280" t="s">
        <v>1715</v>
      </c>
      <c r="C11" s="29">
        <v>2000</v>
      </c>
      <c r="D11" s="29">
        <v>103867.89</v>
      </c>
      <c r="E11" s="29">
        <v>0</v>
      </c>
      <c r="F11" s="29">
        <v>0</v>
      </c>
      <c r="G11" s="29">
        <v>-101867.89</v>
      </c>
    </row>
    <row r="12" spans="1:7" ht="22.5" x14ac:dyDescent="0.25">
      <c r="A12" s="281" t="s">
        <v>2135</v>
      </c>
      <c r="B12" s="280" t="s">
        <v>2134</v>
      </c>
      <c r="C12" s="29">
        <v>4000</v>
      </c>
      <c r="D12" s="29">
        <v>3815.48</v>
      </c>
      <c r="E12" s="29">
        <v>0</v>
      </c>
      <c r="F12" s="29">
        <v>0</v>
      </c>
      <c r="G12" s="29">
        <v>184.52</v>
      </c>
    </row>
    <row r="13" spans="1:7" ht="22.5" x14ac:dyDescent="0.25">
      <c r="A13" s="281" t="s">
        <v>2011</v>
      </c>
      <c r="B13" s="280" t="s">
        <v>2010</v>
      </c>
      <c r="C13" s="29">
        <v>169700</v>
      </c>
      <c r="D13" s="29">
        <v>735318.7</v>
      </c>
      <c r="E13" s="29">
        <v>0</v>
      </c>
      <c r="F13" s="29">
        <v>0</v>
      </c>
      <c r="G13" s="29">
        <v>-565618.69999999995</v>
      </c>
    </row>
    <row r="14" spans="1:7" ht="22.5" x14ac:dyDescent="0.25">
      <c r="A14" s="281" t="s">
        <v>1874</v>
      </c>
      <c r="B14" s="280" t="s">
        <v>1873</v>
      </c>
      <c r="C14" s="29">
        <v>5000</v>
      </c>
      <c r="D14" s="29">
        <v>26855.29</v>
      </c>
      <c r="E14" s="29">
        <v>0</v>
      </c>
      <c r="F14" s="29">
        <v>0</v>
      </c>
      <c r="G14" s="29">
        <v>-21855.29</v>
      </c>
    </row>
    <row r="15" spans="1:7" x14ac:dyDescent="0.25">
      <c r="A15" s="281" t="s">
        <v>1714</v>
      </c>
      <c r="B15" s="280" t="s">
        <v>1713</v>
      </c>
      <c r="C15" s="29">
        <v>0</v>
      </c>
      <c r="D15" s="29">
        <v>2626373.38</v>
      </c>
      <c r="E15" s="29">
        <v>0</v>
      </c>
      <c r="F15" s="29">
        <v>0</v>
      </c>
      <c r="G15" s="29">
        <v>-2626373.38</v>
      </c>
    </row>
    <row r="16" spans="1:7" x14ac:dyDescent="0.25">
      <c r="A16" s="281" t="s">
        <v>1712</v>
      </c>
      <c r="B16" s="280" t="s">
        <v>1711</v>
      </c>
      <c r="C16" s="29">
        <v>250000</v>
      </c>
      <c r="D16" s="29">
        <v>518683.68</v>
      </c>
      <c r="E16" s="29">
        <v>0</v>
      </c>
      <c r="F16" s="29">
        <v>0</v>
      </c>
      <c r="G16" s="29">
        <v>-268683.68</v>
      </c>
    </row>
    <row r="17" spans="1:7" ht="22.5" x14ac:dyDescent="0.25">
      <c r="A17" s="279" t="s">
        <v>1295</v>
      </c>
      <c r="B17" s="278" t="s">
        <v>2320</v>
      </c>
      <c r="C17" s="25">
        <v>0</v>
      </c>
      <c r="D17" s="25">
        <v>0</v>
      </c>
      <c r="E17" s="265">
        <v>0</v>
      </c>
      <c r="F17" s="265">
        <v>0</v>
      </c>
      <c r="G17" s="25">
        <v>0</v>
      </c>
    </row>
    <row r="18" spans="1:7" ht="12.75" x14ac:dyDescent="0.25">
      <c r="A18" s="46" t="s">
        <v>2319</v>
      </c>
      <c r="B18" s="45"/>
      <c r="C18" s="277">
        <v>600542185</v>
      </c>
      <c r="D18" s="277">
        <v>624600356.95000005</v>
      </c>
      <c r="E18" s="277">
        <v>0</v>
      </c>
      <c r="F18" s="277">
        <v>0</v>
      </c>
      <c r="G18" s="277">
        <v>-24058171.949999999</v>
      </c>
    </row>
    <row r="19" spans="1:7" ht="12.75" x14ac:dyDescent="0.25">
      <c r="A19" s="43" t="s">
        <v>2318</v>
      </c>
      <c r="B19" s="42"/>
      <c r="C19" s="180"/>
      <c r="D19" s="180"/>
      <c r="E19" s="180"/>
      <c r="F19" s="180"/>
      <c r="G19" s="180"/>
    </row>
    <row r="21" spans="1:7" ht="21" x14ac:dyDescent="0.25">
      <c r="A21" s="272" t="s">
        <v>1291</v>
      </c>
      <c r="B21" s="271" t="s">
        <v>2317</v>
      </c>
      <c r="C21" s="269">
        <v>8727000</v>
      </c>
      <c r="D21" s="269">
        <v>9416936.4900000002</v>
      </c>
      <c r="E21" s="270">
        <v>0</v>
      </c>
      <c r="F21" s="270">
        <v>0</v>
      </c>
      <c r="G21" s="269">
        <v>-689936.49</v>
      </c>
    </row>
    <row r="22" spans="1:7" ht="33.75" x14ac:dyDescent="0.25">
      <c r="A22" s="276" t="s">
        <v>2132</v>
      </c>
      <c r="B22" s="275" t="s">
        <v>2131</v>
      </c>
      <c r="C22" s="273">
        <v>0</v>
      </c>
      <c r="D22" s="273">
        <v>795306.49</v>
      </c>
      <c r="E22" s="274">
        <v>0</v>
      </c>
      <c r="F22" s="274">
        <v>0</v>
      </c>
      <c r="G22" s="273">
        <v>-795306.49</v>
      </c>
    </row>
    <row r="23" spans="1:7" x14ac:dyDescent="0.25">
      <c r="A23" s="276" t="s">
        <v>2130</v>
      </c>
      <c r="B23" s="275" t="s">
        <v>2129</v>
      </c>
      <c r="C23" s="273">
        <v>5400000</v>
      </c>
      <c r="D23" s="273">
        <v>5338907</v>
      </c>
      <c r="E23" s="274">
        <v>0</v>
      </c>
      <c r="F23" s="274">
        <v>0</v>
      </c>
      <c r="G23" s="273">
        <v>61093</v>
      </c>
    </row>
    <row r="24" spans="1:7" ht="33.75" x14ac:dyDescent="0.25">
      <c r="A24" s="276" t="s">
        <v>2128</v>
      </c>
      <c r="B24" s="275" t="s">
        <v>2127</v>
      </c>
      <c r="C24" s="273">
        <v>3327000</v>
      </c>
      <c r="D24" s="273">
        <v>3282723</v>
      </c>
      <c r="E24" s="274">
        <v>0</v>
      </c>
      <c r="F24" s="274">
        <v>0</v>
      </c>
      <c r="G24" s="273">
        <v>44277</v>
      </c>
    </row>
    <row r="25" spans="1:7" ht="21" x14ac:dyDescent="0.25">
      <c r="A25" s="272" t="s">
        <v>2126</v>
      </c>
      <c r="B25" s="271" t="s">
        <v>2316</v>
      </c>
      <c r="C25" s="269">
        <v>0</v>
      </c>
      <c r="D25" s="269">
        <v>0</v>
      </c>
      <c r="E25" s="270">
        <v>0</v>
      </c>
      <c r="F25" s="270">
        <v>0</v>
      </c>
      <c r="G25" s="269">
        <v>0</v>
      </c>
    </row>
    <row r="26" spans="1:7" ht="12.75" x14ac:dyDescent="0.25">
      <c r="A26" s="268" t="s">
        <v>2315</v>
      </c>
      <c r="B26" s="267"/>
      <c r="C26" s="219">
        <v>8727000</v>
      </c>
      <c r="D26" s="219">
        <v>9416936.4900000002</v>
      </c>
      <c r="E26" s="266">
        <v>0</v>
      </c>
      <c r="F26" s="266">
        <v>0</v>
      </c>
      <c r="G26" s="219">
        <v>-689936.49</v>
      </c>
    </row>
    <row r="28" spans="1:7" ht="30" customHeight="1" x14ac:dyDescent="0.25">
      <c r="A28" s="210" t="s">
        <v>2314</v>
      </c>
      <c r="B28" s="209"/>
      <c r="C28" s="25">
        <v>609269185</v>
      </c>
      <c r="D28" s="25">
        <v>634017293.44000006</v>
      </c>
      <c r="E28" s="25">
        <v>0</v>
      </c>
      <c r="F28" s="25">
        <v>0</v>
      </c>
      <c r="G28" s="25">
        <v>-24748108.440000001</v>
      </c>
    </row>
    <row r="30" spans="1:7" ht="30" customHeight="1" x14ac:dyDescent="0.25">
      <c r="A30" s="210" t="s">
        <v>2313</v>
      </c>
      <c r="B30" s="209"/>
      <c r="C30" s="25">
        <v>39607489.509999998</v>
      </c>
      <c r="D30" s="25">
        <v>39607489.509999998</v>
      </c>
      <c r="E30" s="265"/>
      <c r="F30" s="265"/>
      <c r="G30" s="265"/>
    </row>
    <row r="32" spans="1:7" ht="30" customHeight="1" x14ac:dyDescent="0.25">
      <c r="A32" s="210" t="s">
        <v>2312</v>
      </c>
      <c r="B32" s="209"/>
      <c r="C32" s="25">
        <f>C30+C28</f>
        <v>648876674.50999999</v>
      </c>
      <c r="D32" s="25">
        <f>D30+D28</f>
        <v>673624782.95000005</v>
      </c>
      <c r="E32" s="25">
        <f>E30+E28</f>
        <v>0</v>
      </c>
      <c r="F32" s="25">
        <f>F30+F28</f>
        <v>0</v>
      </c>
      <c r="G32" s="25">
        <f>G30+G28</f>
        <v>-24748108.440000001</v>
      </c>
    </row>
    <row r="34" spans="1:3" ht="9" customHeight="1" x14ac:dyDescent="0.25">
      <c r="A34" s="24" t="s">
        <v>2311</v>
      </c>
    </row>
    <row r="35" spans="1:3" ht="9" customHeight="1" x14ac:dyDescent="0.25">
      <c r="A35" s="24" t="s">
        <v>2310</v>
      </c>
    </row>
    <row r="36" spans="1:3" ht="9" customHeight="1" x14ac:dyDescent="0.25">
      <c r="A36" s="24" t="s">
        <v>2309</v>
      </c>
    </row>
    <row r="37" spans="1:3" ht="9" customHeight="1" x14ac:dyDescent="0.25">
      <c r="A37" s="24" t="s">
        <v>2308</v>
      </c>
    </row>
    <row r="38" spans="1:3" ht="9" customHeight="1" x14ac:dyDescent="0.25">
      <c r="A38" s="24" t="s">
        <v>2307</v>
      </c>
    </row>
    <row r="40" spans="1:3" ht="12.75" x14ac:dyDescent="0.25">
      <c r="A40" s="40" t="s">
        <v>2306</v>
      </c>
      <c r="B40" s="39"/>
      <c r="C40" s="264"/>
    </row>
    <row r="41" spans="1:3" ht="12" thickBot="1" x14ac:dyDescent="0.3">
      <c r="A41" s="196"/>
      <c r="B41" s="217"/>
      <c r="C41" s="196"/>
    </row>
    <row r="42" spans="1:3" ht="12" thickTop="1" x14ac:dyDescent="0.25">
      <c r="A42" s="196"/>
      <c r="B42" s="130" t="s">
        <v>2305</v>
      </c>
      <c r="C42" s="263"/>
    </row>
    <row r="43" spans="1:3" x14ac:dyDescent="0.25">
      <c r="A43" s="196"/>
      <c r="B43" s="262" t="s">
        <v>2304</v>
      </c>
      <c r="C43" s="261"/>
    </row>
    <row r="44" spans="1:3" ht="12" thickBot="1" x14ac:dyDescent="0.3">
      <c r="A44" s="196"/>
      <c r="B44" s="260" t="s">
        <v>2303</v>
      </c>
      <c r="C44" s="168"/>
    </row>
    <row r="45" spans="1:3" ht="12" thickTop="1" x14ac:dyDescent="0.25"/>
    <row r="46" spans="1:3" ht="9" customHeight="1" x14ac:dyDescent="0.25">
      <c r="A46" s="24" t="s">
        <v>2302</v>
      </c>
    </row>
  </sheetData>
  <mergeCells count="15">
    <mergeCell ref="A28:B28"/>
    <mergeCell ref="A2:F2"/>
    <mergeCell ref="A5:A6"/>
    <mergeCell ref="C5:C6"/>
    <mergeCell ref="G5:G6"/>
    <mergeCell ref="A18:B18"/>
    <mergeCell ref="A30:B30"/>
    <mergeCell ref="B5:B6"/>
    <mergeCell ref="D5:F5"/>
    <mergeCell ref="A40:C40"/>
    <mergeCell ref="A1:F1"/>
    <mergeCell ref="A4:G4"/>
    <mergeCell ref="A26:B26"/>
    <mergeCell ref="A19:B19"/>
    <mergeCell ref="A32:B32"/>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sqref="A1:G1"/>
    </sheetView>
  </sheetViews>
  <sheetFormatPr baseColWidth="10" defaultRowHeight="11.25" x14ac:dyDescent="0.25"/>
  <cols>
    <col min="1" max="1" width="25.7109375" style="23" customWidth="1"/>
    <col min="2" max="16" width="10.7109375" style="23" customWidth="1"/>
    <col min="17" max="16384" width="11.42578125" style="23"/>
  </cols>
  <sheetData>
    <row r="1" spans="1:16" ht="12.75" x14ac:dyDescent="0.25">
      <c r="A1" s="210" t="s">
        <v>41</v>
      </c>
      <c r="B1" s="209"/>
      <c r="C1" s="209"/>
      <c r="D1" s="209"/>
      <c r="E1" s="209"/>
      <c r="F1" s="209"/>
      <c r="G1" s="209"/>
      <c r="H1" s="61" t="s">
        <v>21</v>
      </c>
      <c r="I1" s="208" t="s">
        <v>41</v>
      </c>
      <c r="J1" s="209"/>
      <c r="K1" s="209"/>
      <c r="L1" s="209"/>
      <c r="M1" s="209"/>
      <c r="N1" s="209"/>
      <c r="O1" s="209"/>
      <c r="P1" s="61" t="s">
        <v>21</v>
      </c>
    </row>
    <row r="2" spans="1:16" ht="12.75" x14ac:dyDescent="0.25">
      <c r="A2" s="210" t="s">
        <v>2287</v>
      </c>
      <c r="B2" s="209"/>
      <c r="C2" s="209"/>
      <c r="D2" s="209"/>
      <c r="E2" s="209"/>
      <c r="F2" s="209"/>
      <c r="G2" s="209"/>
      <c r="H2" s="61" t="s">
        <v>2286</v>
      </c>
      <c r="I2" s="208" t="s">
        <v>2287</v>
      </c>
      <c r="J2" s="209"/>
      <c r="K2" s="209"/>
      <c r="L2" s="209"/>
      <c r="M2" s="209"/>
      <c r="N2" s="209"/>
      <c r="O2" s="209"/>
      <c r="P2" s="61" t="s">
        <v>2286</v>
      </c>
    </row>
    <row r="3" spans="1:16" x14ac:dyDescent="0.25">
      <c r="A3" s="217"/>
      <c r="B3" s="217"/>
      <c r="C3" s="217"/>
      <c r="D3" s="217"/>
      <c r="E3" s="217"/>
      <c r="F3" s="217"/>
      <c r="G3" s="217"/>
      <c r="H3" s="217"/>
      <c r="I3" s="217"/>
      <c r="J3" s="217"/>
      <c r="K3" s="217"/>
      <c r="L3" s="217"/>
      <c r="M3" s="217"/>
      <c r="N3" s="217"/>
      <c r="O3" s="217"/>
      <c r="P3" s="217"/>
    </row>
    <row r="4" spans="1:16" x14ac:dyDescent="0.25">
      <c r="A4" s="34" t="s">
        <v>315</v>
      </c>
      <c r="B4" s="34" t="s">
        <v>2285</v>
      </c>
      <c r="C4" s="33">
        <v>0</v>
      </c>
      <c r="D4" s="33">
        <v>1</v>
      </c>
      <c r="E4" s="33">
        <v>2</v>
      </c>
      <c r="F4" s="33">
        <v>3</v>
      </c>
      <c r="G4" s="33">
        <v>4</v>
      </c>
      <c r="H4" s="33">
        <v>5</v>
      </c>
      <c r="I4" s="33" t="s">
        <v>2284</v>
      </c>
      <c r="J4" s="33" t="s">
        <v>2283</v>
      </c>
      <c r="K4" s="33" t="s">
        <v>2282</v>
      </c>
      <c r="L4" s="33">
        <v>6</v>
      </c>
      <c r="M4" s="33">
        <v>7</v>
      </c>
      <c r="N4" s="33">
        <v>8</v>
      </c>
      <c r="O4" s="33">
        <v>9</v>
      </c>
      <c r="P4" s="33" t="s">
        <v>46</v>
      </c>
    </row>
    <row r="5" spans="1:16" x14ac:dyDescent="0.25">
      <c r="A5" s="259"/>
      <c r="B5" s="259"/>
      <c r="C5" s="259"/>
      <c r="D5" s="259"/>
      <c r="E5" s="259"/>
      <c r="F5" s="259"/>
      <c r="G5" s="259"/>
      <c r="H5" s="259"/>
      <c r="I5" s="259"/>
      <c r="J5" s="259"/>
      <c r="K5" s="259"/>
      <c r="L5" s="259"/>
      <c r="M5" s="259"/>
      <c r="N5" s="259"/>
      <c r="O5" s="259"/>
      <c r="P5" s="259"/>
    </row>
    <row r="6" spans="1:16" ht="67.5" x14ac:dyDescent="0.25">
      <c r="A6" s="244"/>
      <c r="B6" s="244" t="s">
        <v>2281</v>
      </c>
      <c r="C6" s="244" t="s">
        <v>2280</v>
      </c>
      <c r="D6" s="244" t="s">
        <v>2279</v>
      </c>
      <c r="E6" s="244" t="s">
        <v>2278</v>
      </c>
      <c r="F6" s="244" t="s">
        <v>2277</v>
      </c>
      <c r="G6" s="244" t="s">
        <v>2276</v>
      </c>
      <c r="H6" s="244" t="s">
        <v>2275</v>
      </c>
      <c r="I6" s="244" t="s">
        <v>2274</v>
      </c>
      <c r="J6" s="244" t="s">
        <v>2273</v>
      </c>
      <c r="K6" s="244" t="s">
        <v>2272</v>
      </c>
      <c r="L6" s="244" t="s">
        <v>2271</v>
      </c>
      <c r="M6" s="244" t="s">
        <v>2270</v>
      </c>
      <c r="N6" s="244" t="s">
        <v>2269</v>
      </c>
      <c r="O6" s="244" t="s">
        <v>2268</v>
      </c>
      <c r="P6" s="244"/>
    </row>
    <row r="7" spans="1:16" ht="12.75" x14ac:dyDescent="0.25">
      <c r="A7" s="216" t="s">
        <v>29</v>
      </c>
      <c r="B7" s="215"/>
      <c r="C7" s="215"/>
      <c r="D7" s="215"/>
      <c r="E7" s="215"/>
      <c r="F7" s="215"/>
      <c r="G7" s="215"/>
      <c r="H7" s="215"/>
      <c r="I7" s="252" t="s">
        <v>29</v>
      </c>
      <c r="J7" s="215"/>
      <c r="K7" s="215"/>
      <c r="L7" s="215"/>
      <c r="M7" s="215"/>
      <c r="N7" s="215"/>
      <c r="O7" s="215"/>
      <c r="P7" s="215"/>
    </row>
    <row r="8" spans="1:16" ht="12.75" x14ac:dyDescent="0.25">
      <c r="A8" s="64" t="s">
        <v>2295</v>
      </c>
      <c r="B8" s="63"/>
      <c r="C8" s="63"/>
      <c r="D8" s="63"/>
      <c r="E8" s="63"/>
      <c r="F8" s="63"/>
      <c r="G8" s="63"/>
      <c r="H8" s="63"/>
      <c r="I8" s="258" t="s">
        <v>2295</v>
      </c>
      <c r="J8" s="63"/>
      <c r="K8" s="63"/>
      <c r="L8" s="63"/>
      <c r="M8" s="63"/>
      <c r="N8" s="63"/>
      <c r="O8" s="63"/>
      <c r="P8" s="63"/>
    </row>
    <row r="9" spans="1:16" x14ac:dyDescent="0.25">
      <c r="A9" s="257" t="s">
        <v>2228</v>
      </c>
      <c r="B9" s="31">
        <v>60985500.869999997</v>
      </c>
      <c r="C9" s="31">
        <v>9895966.4299999997</v>
      </c>
      <c r="D9" s="31">
        <v>4395642.9800000004</v>
      </c>
      <c r="E9" s="31">
        <v>10442021.4</v>
      </c>
      <c r="F9" s="31">
        <v>8079143.9400000004</v>
      </c>
      <c r="G9" s="31">
        <v>0</v>
      </c>
      <c r="H9" s="31">
        <v>1499926.67</v>
      </c>
      <c r="I9" s="31">
        <v>0</v>
      </c>
      <c r="J9" s="31">
        <v>0</v>
      </c>
      <c r="K9" s="31">
        <v>0</v>
      </c>
      <c r="L9" s="31">
        <v>70479250.489999995</v>
      </c>
      <c r="M9" s="31">
        <v>3254972.85</v>
      </c>
      <c r="N9" s="31">
        <v>318418.90999999997</v>
      </c>
      <c r="O9" s="31">
        <v>810606.34</v>
      </c>
      <c r="P9" s="31">
        <f>SUM(B9:O9)</f>
        <v>170161450.88</v>
      </c>
    </row>
    <row r="10" spans="1:16" x14ac:dyDescent="0.25">
      <c r="A10" s="256" t="s">
        <v>2301</v>
      </c>
      <c r="B10" s="255">
        <v>0</v>
      </c>
      <c r="C10" s="29">
        <v>6625093.5800000001</v>
      </c>
      <c r="D10" s="29">
        <v>71808.19</v>
      </c>
      <c r="E10" s="29">
        <v>9112095.3599999994</v>
      </c>
      <c r="F10" s="29">
        <v>6739481.8499999996</v>
      </c>
      <c r="G10" s="29">
        <v>0</v>
      </c>
      <c r="H10" s="29">
        <v>1300236.19</v>
      </c>
      <c r="I10" s="29">
        <v>0</v>
      </c>
      <c r="J10" s="29">
        <v>0</v>
      </c>
      <c r="K10" s="29">
        <v>0</v>
      </c>
      <c r="L10" s="29">
        <v>45521518.909999996</v>
      </c>
      <c r="M10" s="29">
        <v>126413.14</v>
      </c>
      <c r="N10" s="29">
        <v>318418.90999999997</v>
      </c>
      <c r="O10" s="29">
        <v>0</v>
      </c>
      <c r="P10" s="29">
        <f>SUM(B10:O10)</f>
        <v>69815066.129999995</v>
      </c>
    </row>
    <row r="11" spans="1:16" ht="22.5" x14ac:dyDescent="0.25">
      <c r="A11" s="256" t="s">
        <v>2300</v>
      </c>
      <c r="B11" s="255">
        <v>0</v>
      </c>
      <c r="C11" s="255">
        <v>3270872.85</v>
      </c>
      <c r="D11" s="255">
        <v>4323834.79</v>
      </c>
      <c r="E11" s="255">
        <v>1329926.04</v>
      </c>
      <c r="F11" s="255">
        <v>1339662.0900000001</v>
      </c>
      <c r="G11" s="255">
        <v>0</v>
      </c>
      <c r="H11" s="255">
        <v>199690.48</v>
      </c>
      <c r="I11" s="255">
        <v>0</v>
      </c>
      <c r="J11" s="255">
        <v>0</v>
      </c>
      <c r="K11" s="255">
        <v>0</v>
      </c>
      <c r="L11" s="255">
        <v>24728353.199999999</v>
      </c>
      <c r="M11" s="255">
        <v>2929959.79</v>
      </c>
      <c r="N11" s="255">
        <v>0</v>
      </c>
      <c r="O11" s="255">
        <v>810606.34</v>
      </c>
      <c r="P11" s="29">
        <f>SUM(B11:O11)</f>
        <v>38932905.580000006</v>
      </c>
    </row>
    <row r="12" spans="1:16" x14ac:dyDescent="0.25">
      <c r="A12" s="256" t="s">
        <v>2299</v>
      </c>
      <c r="B12" s="29">
        <v>30422340.140000001</v>
      </c>
      <c r="C12" s="255">
        <v>0</v>
      </c>
      <c r="D12" s="255">
        <v>0</v>
      </c>
      <c r="E12" s="255">
        <v>0</v>
      </c>
      <c r="F12" s="255">
        <v>0</v>
      </c>
      <c r="G12" s="255">
        <v>0</v>
      </c>
      <c r="H12" s="255">
        <v>0</v>
      </c>
      <c r="I12" s="255">
        <v>0</v>
      </c>
      <c r="J12" s="255">
        <v>0</v>
      </c>
      <c r="K12" s="255">
        <v>0</v>
      </c>
      <c r="L12" s="255">
        <v>229378.38</v>
      </c>
      <c r="M12" s="255">
        <v>198599.92</v>
      </c>
      <c r="N12" s="255">
        <v>0</v>
      </c>
      <c r="O12" s="255">
        <v>0</v>
      </c>
      <c r="P12" s="29">
        <f>SUM(B12:O12)</f>
        <v>30850318.440000001</v>
      </c>
    </row>
    <row r="13" spans="1:16" x14ac:dyDescent="0.25">
      <c r="A13" s="256" t="s">
        <v>2205</v>
      </c>
      <c r="B13" s="29">
        <v>12239680.310000001</v>
      </c>
      <c r="C13" s="255">
        <v>0</v>
      </c>
      <c r="D13" s="255">
        <v>0</v>
      </c>
      <c r="E13" s="255">
        <v>0</v>
      </c>
      <c r="F13" s="255">
        <v>0</v>
      </c>
      <c r="G13" s="255">
        <v>0</v>
      </c>
      <c r="H13" s="255">
        <v>0</v>
      </c>
      <c r="I13" s="255">
        <v>0</v>
      </c>
      <c r="J13" s="255">
        <v>0</v>
      </c>
      <c r="K13" s="255">
        <v>0</v>
      </c>
      <c r="L13" s="255">
        <v>0</v>
      </c>
      <c r="M13" s="255">
        <v>0</v>
      </c>
      <c r="N13" s="255">
        <v>0</v>
      </c>
      <c r="O13" s="255">
        <v>0</v>
      </c>
      <c r="P13" s="29">
        <f>SUM(B13:O13)</f>
        <v>12239680.310000001</v>
      </c>
    </row>
    <row r="14" spans="1:16" x14ac:dyDescent="0.25">
      <c r="A14" s="254" t="s">
        <v>2298</v>
      </c>
      <c r="B14" s="37">
        <v>30563160.73</v>
      </c>
      <c r="C14" s="253">
        <v>0</v>
      </c>
      <c r="D14" s="253">
        <v>0</v>
      </c>
      <c r="E14" s="253">
        <v>0</v>
      </c>
      <c r="F14" s="253">
        <v>0</v>
      </c>
      <c r="G14" s="253">
        <v>0</v>
      </c>
      <c r="H14" s="253">
        <v>0</v>
      </c>
      <c r="I14" s="253">
        <v>0</v>
      </c>
      <c r="J14" s="253">
        <v>0</v>
      </c>
      <c r="K14" s="253">
        <v>0</v>
      </c>
      <c r="L14" s="253">
        <v>0</v>
      </c>
      <c r="M14" s="253">
        <v>0</v>
      </c>
      <c r="N14" s="253">
        <v>0</v>
      </c>
      <c r="O14" s="253">
        <v>0</v>
      </c>
      <c r="P14" s="37">
        <f>SUM(B14:O14)</f>
        <v>30563160.73</v>
      </c>
    </row>
    <row r="15" spans="1:16" x14ac:dyDescent="0.25">
      <c r="A15" s="251" t="s">
        <v>2294</v>
      </c>
      <c r="B15" s="180">
        <v>73225181.180000007</v>
      </c>
      <c r="C15" s="180">
        <v>9895966.4299999997</v>
      </c>
      <c r="D15" s="180">
        <v>4395642.9800000004</v>
      </c>
      <c r="E15" s="180">
        <v>10442021.4</v>
      </c>
      <c r="F15" s="180">
        <v>8079143.9400000004</v>
      </c>
      <c r="G15" s="180">
        <v>0</v>
      </c>
      <c r="H15" s="180">
        <v>1499926.67</v>
      </c>
      <c r="I15" s="180">
        <v>0</v>
      </c>
      <c r="J15" s="180">
        <v>0</v>
      </c>
      <c r="K15" s="180">
        <v>0</v>
      </c>
      <c r="L15" s="180">
        <v>70479250.489999995</v>
      </c>
      <c r="M15" s="180">
        <v>3254972.85</v>
      </c>
      <c r="N15" s="180">
        <v>318418.90999999997</v>
      </c>
      <c r="O15" s="180">
        <v>810606.34</v>
      </c>
      <c r="P15" s="180">
        <f>SUM(B15:O15)</f>
        <v>182401131.19000003</v>
      </c>
    </row>
    <row r="16" spans="1:16" x14ac:dyDescent="0.25">
      <c r="A16" s="246" t="s">
        <v>2293</v>
      </c>
      <c r="B16" s="25">
        <v>114630381.7</v>
      </c>
      <c r="C16" s="25">
        <v>0</v>
      </c>
      <c r="D16" s="25">
        <v>0</v>
      </c>
      <c r="E16" s="25">
        <v>2748086</v>
      </c>
      <c r="F16" s="25">
        <v>106959.62</v>
      </c>
      <c r="G16" s="25">
        <v>0</v>
      </c>
      <c r="H16" s="25">
        <v>0</v>
      </c>
      <c r="I16" s="25">
        <v>0</v>
      </c>
      <c r="J16" s="25">
        <v>0</v>
      </c>
      <c r="K16" s="25">
        <v>0</v>
      </c>
      <c r="L16" s="25">
        <v>18950251.100000001</v>
      </c>
      <c r="M16" s="25">
        <v>121756.47</v>
      </c>
      <c r="N16" s="25">
        <v>30626.87</v>
      </c>
      <c r="O16" s="25">
        <v>0</v>
      </c>
      <c r="P16" s="25">
        <f>SUM(B16:O16)</f>
        <v>136588061.76000002</v>
      </c>
    </row>
    <row r="17" spans="1:16" x14ac:dyDescent="0.25">
      <c r="A17" s="246" t="s">
        <v>2297</v>
      </c>
      <c r="B17" s="25"/>
      <c r="C17" s="25"/>
      <c r="D17" s="25"/>
      <c r="E17" s="25"/>
      <c r="F17" s="25"/>
      <c r="G17" s="25"/>
      <c r="H17" s="25"/>
      <c r="I17" s="25"/>
      <c r="J17" s="25"/>
      <c r="K17" s="25"/>
      <c r="L17" s="25"/>
      <c r="M17" s="25"/>
      <c r="N17" s="25"/>
      <c r="O17" s="25"/>
      <c r="P17" s="25">
        <f>SUM(B17:O17)</f>
        <v>0</v>
      </c>
    </row>
    <row r="18" spans="1:16" x14ac:dyDescent="0.25">
      <c r="A18" s="250"/>
      <c r="B18" s="249">
        <f>B17-B16</f>
        <v>-114630381.7</v>
      </c>
      <c r="C18" s="249">
        <f>C17-C16</f>
        <v>0</v>
      </c>
      <c r="D18" s="249">
        <f>D17-D16</f>
        <v>0</v>
      </c>
      <c r="E18" s="249">
        <f>E17-E16</f>
        <v>-2748086</v>
      </c>
      <c r="F18" s="249">
        <f>F17-F16</f>
        <v>-106959.62</v>
      </c>
      <c r="G18" s="249">
        <f>G17-G16</f>
        <v>0</v>
      </c>
      <c r="H18" s="249">
        <f>H17-H16</f>
        <v>0</v>
      </c>
      <c r="I18" s="249">
        <f>I17-I16</f>
        <v>0</v>
      </c>
      <c r="J18" s="249">
        <f>J17-J16</f>
        <v>0</v>
      </c>
      <c r="K18" s="249">
        <f>K17-K16</f>
        <v>0</v>
      </c>
      <c r="L18" s="249">
        <f>L17-L16</f>
        <v>-18950251.100000001</v>
      </c>
      <c r="M18" s="249">
        <f>M17-M16</f>
        <v>-121756.47</v>
      </c>
      <c r="N18" s="249">
        <f>N17-N16</f>
        <v>-30626.87</v>
      </c>
      <c r="O18" s="249">
        <f>O17-O16</f>
        <v>0</v>
      </c>
      <c r="P18" s="249">
        <f>P17-P16</f>
        <v>-136588061.76000002</v>
      </c>
    </row>
    <row r="19" spans="1:16" ht="12.75" x14ac:dyDescent="0.25">
      <c r="A19" s="216" t="s">
        <v>2291</v>
      </c>
      <c r="B19" s="215"/>
      <c r="C19" s="215"/>
      <c r="D19" s="215"/>
      <c r="E19" s="215"/>
      <c r="F19" s="215"/>
      <c r="G19" s="215"/>
      <c r="H19" s="215"/>
      <c r="I19" s="252" t="s">
        <v>2291</v>
      </c>
      <c r="J19" s="215"/>
      <c r="K19" s="215"/>
      <c r="L19" s="215"/>
      <c r="M19" s="215"/>
      <c r="N19" s="215"/>
      <c r="O19" s="215"/>
      <c r="P19" s="215"/>
    </row>
    <row r="20" spans="1:16" x14ac:dyDescent="0.25">
      <c r="A20" s="246" t="s">
        <v>2290</v>
      </c>
      <c r="B20" s="25">
        <v>0</v>
      </c>
      <c r="C20" s="25">
        <v>2021394.34</v>
      </c>
      <c r="D20" s="25">
        <v>17197.18</v>
      </c>
      <c r="E20" s="25">
        <v>5286591.04</v>
      </c>
      <c r="F20" s="25">
        <v>756545.14</v>
      </c>
      <c r="G20" s="25">
        <v>0</v>
      </c>
      <c r="H20" s="25">
        <v>976840.3</v>
      </c>
      <c r="I20" s="25">
        <v>0</v>
      </c>
      <c r="J20" s="25">
        <v>0</v>
      </c>
      <c r="K20" s="25">
        <v>0</v>
      </c>
      <c r="L20" s="25">
        <v>10072567.51</v>
      </c>
      <c r="M20" s="25">
        <v>539045.86</v>
      </c>
      <c r="N20" s="25">
        <v>0</v>
      </c>
      <c r="O20" s="25">
        <v>0</v>
      </c>
      <c r="P20" s="25">
        <f>SUM(B20:O20)</f>
        <v>19670181.369999997</v>
      </c>
    </row>
    <row r="21" spans="1:16" x14ac:dyDescent="0.25">
      <c r="A21" s="246" t="s">
        <v>2289</v>
      </c>
      <c r="B21" s="25">
        <v>0</v>
      </c>
      <c r="C21" s="25">
        <v>0</v>
      </c>
      <c r="D21" s="25">
        <v>0</v>
      </c>
      <c r="E21" s="25">
        <v>0</v>
      </c>
      <c r="F21" s="25">
        <v>0</v>
      </c>
      <c r="G21" s="25">
        <v>0</v>
      </c>
      <c r="H21" s="25">
        <v>0</v>
      </c>
      <c r="I21" s="25">
        <v>0</v>
      </c>
      <c r="J21" s="25">
        <v>0</v>
      </c>
      <c r="K21" s="25">
        <v>0</v>
      </c>
      <c r="L21" s="25">
        <v>1582067.24</v>
      </c>
      <c r="M21" s="25">
        <v>0</v>
      </c>
      <c r="N21" s="25">
        <v>0</v>
      </c>
      <c r="O21" s="25">
        <v>0</v>
      </c>
      <c r="P21" s="25">
        <f>SUM(B21:O21)</f>
        <v>1582067.24</v>
      </c>
    </row>
    <row r="22" spans="1:16" x14ac:dyDescent="0.25">
      <c r="A22" s="246" t="s">
        <v>2296</v>
      </c>
      <c r="B22" s="25"/>
      <c r="C22" s="25"/>
      <c r="D22" s="25"/>
      <c r="E22" s="25"/>
      <c r="F22" s="25"/>
      <c r="G22" s="25"/>
      <c r="H22" s="25"/>
      <c r="I22" s="25"/>
      <c r="J22" s="25"/>
      <c r="K22" s="25"/>
      <c r="L22" s="25"/>
      <c r="M22" s="25"/>
      <c r="N22" s="25"/>
      <c r="O22" s="25"/>
      <c r="P22" s="25">
        <f>SUM(B22:O22)</f>
        <v>0</v>
      </c>
    </row>
    <row r="23" spans="1:16" x14ac:dyDescent="0.25">
      <c r="A23" s="250"/>
      <c r="B23" s="249">
        <f>B22-B21</f>
        <v>0</v>
      </c>
      <c r="C23" s="249">
        <f>C22-C21</f>
        <v>0</v>
      </c>
      <c r="D23" s="249">
        <f>D22-D21</f>
        <v>0</v>
      </c>
      <c r="E23" s="249">
        <f>E22-E21</f>
        <v>0</v>
      </c>
      <c r="F23" s="249">
        <f>F22-F21</f>
        <v>0</v>
      </c>
      <c r="G23" s="249">
        <f>G22-G21</f>
        <v>0</v>
      </c>
      <c r="H23" s="249">
        <f>H22-H21</f>
        <v>0</v>
      </c>
      <c r="I23" s="249">
        <f>I22-I21</f>
        <v>0</v>
      </c>
      <c r="J23" s="249">
        <f>J22-J21</f>
        <v>0</v>
      </c>
      <c r="K23" s="249">
        <f>K22-K21</f>
        <v>0</v>
      </c>
      <c r="L23" s="249">
        <f>L22-L21</f>
        <v>-1582067.24</v>
      </c>
      <c r="M23" s="249">
        <f>M22-M21</f>
        <v>0</v>
      </c>
      <c r="N23" s="249">
        <f>N22-N21</f>
        <v>0</v>
      </c>
      <c r="O23" s="249">
        <f>O22-O21</f>
        <v>0</v>
      </c>
      <c r="P23" s="249">
        <f>P22-P21</f>
        <v>-1582067.24</v>
      </c>
    </row>
    <row r="24" spans="1:16" ht="12.75" x14ac:dyDescent="0.25">
      <c r="A24" s="216" t="s">
        <v>28</v>
      </c>
      <c r="B24" s="215"/>
      <c r="C24" s="215"/>
      <c r="D24" s="215"/>
      <c r="E24" s="215"/>
      <c r="F24" s="215"/>
      <c r="G24" s="215"/>
      <c r="H24" s="215"/>
      <c r="I24" s="252" t="s">
        <v>28</v>
      </c>
      <c r="J24" s="215"/>
      <c r="K24" s="215"/>
      <c r="L24" s="215"/>
      <c r="M24" s="215"/>
      <c r="N24" s="215"/>
      <c r="O24" s="215"/>
      <c r="P24" s="215"/>
    </row>
    <row r="25" spans="1:16" ht="12.75" x14ac:dyDescent="0.25">
      <c r="A25" s="210" t="s">
        <v>2295</v>
      </c>
      <c r="B25" s="209"/>
      <c r="C25" s="209"/>
      <c r="D25" s="209"/>
      <c r="E25" s="209"/>
      <c r="F25" s="209"/>
      <c r="G25" s="209"/>
      <c r="H25" s="209"/>
      <c r="I25" s="208" t="s">
        <v>2295</v>
      </c>
      <c r="J25" s="209"/>
      <c r="K25" s="209"/>
      <c r="L25" s="209"/>
      <c r="M25" s="209"/>
      <c r="N25" s="209"/>
      <c r="O25" s="209"/>
      <c r="P25" s="209"/>
    </row>
    <row r="26" spans="1:16" x14ac:dyDescent="0.25">
      <c r="A26" s="251" t="s">
        <v>2294</v>
      </c>
      <c r="B26" s="180">
        <v>65759949.409999996</v>
      </c>
      <c r="C26" s="180">
        <v>38944018.439999998</v>
      </c>
      <c r="D26" s="180">
        <v>33867656.740000002</v>
      </c>
      <c r="E26" s="180">
        <v>27791038.670000002</v>
      </c>
      <c r="F26" s="180">
        <v>13903358.75</v>
      </c>
      <c r="G26" s="180">
        <v>4745793.37</v>
      </c>
      <c r="H26" s="180">
        <v>197477029.88999999</v>
      </c>
      <c r="I26" s="180">
        <v>124589.41</v>
      </c>
      <c r="J26" s="180">
        <v>50308959.560000002</v>
      </c>
      <c r="K26" s="180">
        <v>110316099.06999999</v>
      </c>
      <c r="L26" s="180">
        <v>23044870.800000001</v>
      </c>
      <c r="M26" s="180">
        <v>6522971.9500000002</v>
      </c>
      <c r="N26" s="180">
        <v>1781736.26</v>
      </c>
      <c r="O26" s="180">
        <v>4168596.27</v>
      </c>
      <c r="P26" s="180">
        <f>SUM(B26:O26)</f>
        <v>578756668.58999991</v>
      </c>
    </row>
    <row r="27" spans="1:16" x14ac:dyDescent="0.25">
      <c r="A27" s="246" t="s">
        <v>2293</v>
      </c>
      <c r="B27" s="25">
        <v>617992668.49000001</v>
      </c>
      <c r="C27" s="25">
        <v>3124270.98</v>
      </c>
      <c r="D27" s="25">
        <v>110000</v>
      </c>
      <c r="E27" s="25">
        <v>1177586.49</v>
      </c>
      <c r="F27" s="25">
        <v>532852.24</v>
      </c>
      <c r="G27" s="25">
        <v>376524.38</v>
      </c>
      <c r="H27" s="25">
        <v>23887972.050000001</v>
      </c>
      <c r="I27" s="25">
        <v>0</v>
      </c>
      <c r="J27" s="25">
        <v>19925861.690000001</v>
      </c>
      <c r="K27" s="25">
        <v>891069.91</v>
      </c>
      <c r="L27" s="25">
        <v>2073037.25</v>
      </c>
      <c r="M27" s="25">
        <v>3170195.85</v>
      </c>
      <c r="N27" s="25">
        <v>0</v>
      </c>
      <c r="O27" s="25">
        <v>362743.62</v>
      </c>
      <c r="P27" s="25">
        <f>SUM(B27:O27)</f>
        <v>673624782.95000005</v>
      </c>
    </row>
    <row r="28" spans="1:16" x14ac:dyDescent="0.25">
      <c r="A28" s="246" t="s">
        <v>2292</v>
      </c>
      <c r="B28" s="25"/>
      <c r="C28" s="25"/>
      <c r="D28" s="25"/>
      <c r="E28" s="25"/>
      <c r="F28" s="25"/>
      <c r="G28" s="25"/>
      <c r="H28" s="25"/>
      <c r="I28" s="25"/>
      <c r="J28" s="25"/>
      <c r="K28" s="25"/>
      <c r="L28" s="25"/>
      <c r="M28" s="25"/>
      <c r="N28" s="25"/>
      <c r="O28" s="25"/>
      <c r="P28" s="25">
        <f>SUM(B28:O28)</f>
        <v>0</v>
      </c>
    </row>
    <row r="29" spans="1:16" ht="12.75" x14ac:dyDescent="0.25">
      <c r="A29" s="250"/>
      <c r="B29" s="249">
        <f>B28-B27</f>
        <v>-617992668.49000001</v>
      </c>
      <c r="C29" s="249">
        <f>C28-C27</f>
        <v>-3124270.98</v>
      </c>
      <c r="D29" s="249">
        <f>D28-D27</f>
        <v>-110000</v>
      </c>
      <c r="E29" s="249">
        <f>E28-E27</f>
        <v>-1177586.49</v>
      </c>
      <c r="F29" s="249">
        <f>F28-F27</f>
        <v>-532852.24</v>
      </c>
      <c r="G29" s="249">
        <f>G28-G27</f>
        <v>-376524.38</v>
      </c>
      <c r="H29" s="249">
        <f>H28-H27</f>
        <v>-23887972.050000001</v>
      </c>
      <c r="I29" s="248">
        <f>I28-I27</f>
        <v>0</v>
      </c>
      <c r="J29" s="247"/>
      <c r="K29" s="247"/>
      <c r="L29" s="247"/>
      <c r="M29" s="247"/>
      <c r="N29" s="247"/>
      <c r="O29" s="247"/>
      <c r="P29" s="247"/>
    </row>
    <row r="30" spans="1:16" ht="33.75" x14ac:dyDescent="0.25">
      <c r="A30" s="216" t="s">
        <v>2291</v>
      </c>
      <c r="B30" s="215"/>
      <c r="C30" s="215"/>
      <c r="D30" s="215"/>
      <c r="E30" s="215"/>
      <c r="F30" s="215"/>
      <c r="G30" s="215"/>
      <c r="H30" s="215"/>
      <c r="I30" s="217" t="s">
        <v>2291</v>
      </c>
      <c r="J30" s="217"/>
      <c r="K30" s="217"/>
      <c r="L30" s="217"/>
      <c r="M30" s="217"/>
      <c r="N30" s="217"/>
      <c r="O30" s="217"/>
      <c r="P30" s="217"/>
    </row>
    <row r="31" spans="1:16" x14ac:dyDescent="0.25">
      <c r="A31" s="246" t="s">
        <v>2290</v>
      </c>
      <c r="B31" s="25">
        <v>0</v>
      </c>
      <c r="C31" s="25">
        <v>0</v>
      </c>
      <c r="D31" s="25">
        <v>0</v>
      </c>
      <c r="E31" s="25">
        <v>0</v>
      </c>
      <c r="F31" s="25">
        <v>0</v>
      </c>
      <c r="G31" s="25">
        <v>0</v>
      </c>
      <c r="H31" s="25">
        <v>0</v>
      </c>
      <c r="I31" s="25">
        <v>0</v>
      </c>
      <c r="J31" s="25">
        <v>0</v>
      </c>
      <c r="K31" s="25">
        <v>0</v>
      </c>
      <c r="L31" s="25">
        <v>0</v>
      </c>
      <c r="M31" s="25">
        <v>0</v>
      </c>
      <c r="N31" s="25">
        <v>0</v>
      </c>
      <c r="O31" s="25">
        <v>0</v>
      </c>
      <c r="P31" s="25">
        <f>SUM(B31:O31)</f>
        <v>0</v>
      </c>
    </row>
    <row r="32" spans="1:16" x14ac:dyDescent="0.25">
      <c r="A32" s="246" t="s">
        <v>2289</v>
      </c>
      <c r="B32" s="25">
        <v>0</v>
      </c>
      <c r="C32" s="25">
        <v>0</v>
      </c>
      <c r="D32" s="25">
        <v>0</v>
      </c>
      <c r="E32" s="25">
        <v>0</v>
      </c>
      <c r="F32" s="25">
        <v>0</v>
      </c>
      <c r="G32" s="25">
        <v>0</v>
      </c>
      <c r="H32" s="25">
        <v>0</v>
      </c>
      <c r="I32" s="25">
        <v>0</v>
      </c>
      <c r="J32" s="25">
        <v>0</v>
      </c>
      <c r="K32" s="25">
        <v>0</v>
      </c>
      <c r="L32" s="25">
        <v>0</v>
      </c>
      <c r="M32" s="25">
        <v>0</v>
      </c>
      <c r="N32" s="25">
        <v>0</v>
      </c>
      <c r="O32" s="25">
        <v>0</v>
      </c>
      <c r="P32" s="25">
        <f>SUM(B32:O32)</f>
        <v>0</v>
      </c>
    </row>
    <row r="33" spans="1:16" x14ac:dyDescent="0.25">
      <c r="A33" s="246" t="s">
        <v>2288</v>
      </c>
      <c r="B33" s="25"/>
      <c r="C33" s="25"/>
      <c r="D33" s="25"/>
      <c r="E33" s="25"/>
      <c r="F33" s="25"/>
      <c r="G33" s="25"/>
      <c r="H33" s="25"/>
      <c r="I33" s="25"/>
      <c r="J33" s="25"/>
      <c r="K33" s="25"/>
      <c r="L33" s="25"/>
      <c r="M33" s="25"/>
      <c r="N33" s="25"/>
      <c r="O33" s="25"/>
      <c r="P33" s="25">
        <f>SUM(B33:O33)</f>
        <v>0</v>
      </c>
    </row>
    <row r="34" spans="1:16" x14ac:dyDescent="0.25">
      <c r="B34" s="245">
        <f>B33-B32</f>
        <v>0</v>
      </c>
      <c r="C34" s="245">
        <f>C33-C32</f>
        <v>0</v>
      </c>
      <c r="D34" s="245">
        <f>D33-D32</f>
        <v>0</v>
      </c>
      <c r="E34" s="245">
        <f>E33-E32</f>
        <v>0</v>
      </c>
      <c r="F34" s="245">
        <f>F33-F32</f>
        <v>0</v>
      </c>
      <c r="G34" s="245">
        <f>G33-G32</f>
        <v>0</v>
      </c>
      <c r="H34" s="245">
        <f>H33-H32</f>
        <v>0</v>
      </c>
      <c r="I34" s="245">
        <f>I33-I32</f>
        <v>0</v>
      </c>
      <c r="J34" s="245">
        <f>J33-J32</f>
        <v>0</v>
      </c>
      <c r="K34" s="245">
        <f>K33-K32</f>
        <v>0</v>
      </c>
      <c r="L34" s="245">
        <f>L33-L32</f>
        <v>0</v>
      </c>
      <c r="M34" s="245">
        <f>M33-M32</f>
        <v>0</v>
      </c>
      <c r="N34" s="245">
        <f>N33-N32</f>
        <v>0</v>
      </c>
      <c r="O34" s="245">
        <f>O33-O32</f>
        <v>0</v>
      </c>
      <c r="P34" s="245">
        <f>P33-P32</f>
        <v>0</v>
      </c>
    </row>
  </sheetData>
  <mergeCells count="16">
    <mergeCell ref="A1:G1"/>
    <mergeCell ref="I1:O1"/>
    <mergeCell ref="A7:H7"/>
    <mergeCell ref="I8:P8"/>
    <mergeCell ref="A19:H19"/>
    <mergeCell ref="A24:H24"/>
    <mergeCell ref="I25:P25"/>
    <mergeCell ref="A30:H30"/>
    <mergeCell ref="A2:G2"/>
    <mergeCell ref="I2:O2"/>
    <mergeCell ref="A8:H8"/>
    <mergeCell ref="I7:P7"/>
    <mergeCell ref="I19:P19"/>
    <mergeCell ref="A25:H25"/>
    <mergeCell ref="I24:P24"/>
    <mergeCell ref="I29:P29"/>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7"/>
  <sheetViews>
    <sheetView showGridLines="0" workbookViewId="0"/>
  </sheetViews>
  <sheetFormatPr baseColWidth="10" defaultRowHeight="11.25" x14ac:dyDescent="0.25"/>
  <cols>
    <col min="1" max="1" width="8.7109375" style="23" customWidth="1"/>
    <col min="2" max="2" width="25.7109375" style="23" customWidth="1"/>
    <col min="3" max="17" width="10.7109375" style="23" customWidth="1"/>
    <col min="18" max="16384" width="11.42578125" style="23"/>
  </cols>
  <sheetData>
    <row r="1" spans="1:17" ht="12.75" x14ac:dyDescent="0.25">
      <c r="A1" s="217"/>
      <c r="B1" s="217"/>
      <c r="C1" s="208" t="s">
        <v>41</v>
      </c>
      <c r="D1" s="209"/>
      <c r="E1" s="209"/>
      <c r="F1" s="209"/>
      <c r="G1" s="209"/>
      <c r="H1" s="209"/>
      <c r="I1" s="61" t="s">
        <v>21</v>
      </c>
      <c r="J1" s="208" t="s">
        <v>41</v>
      </c>
      <c r="K1" s="209"/>
      <c r="L1" s="209"/>
      <c r="M1" s="209"/>
      <c r="N1" s="209"/>
      <c r="O1" s="209"/>
      <c r="P1" s="209"/>
      <c r="Q1" s="61" t="s">
        <v>21</v>
      </c>
    </row>
    <row r="2" spans="1:17" ht="12.75" x14ac:dyDescent="0.25">
      <c r="A2" s="217"/>
      <c r="B2" s="217"/>
      <c r="C2" s="208" t="s">
        <v>2287</v>
      </c>
      <c r="D2" s="209"/>
      <c r="E2" s="209"/>
      <c r="F2" s="209"/>
      <c r="G2" s="209"/>
      <c r="H2" s="209"/>
      <c r="I2" s="61" t="s">
        <v>2286</v>
      </c>
      <c r="J2" s="208" t="s">
        <v>2287</v>
      </c>
      <c r="K2" s="209"/>
      <c r="L2" s="209"/>
      <c r="M2" s="209"/>
      <c r="N2" s="209"/>
      <c r="O2" s="209"/>
      <c r="P2" s="209"/>
      <c r="Q2" s="61" t="s">
        <v>2286</v>
      </c>
    </row>
    <row r="3" spans="1:17" x14ac:dyDescent="0.25">
      <c r="A3" s="217"/>
      <c r="B3" s="217"/>
      <c r="C3" s="217"/>
      <c r="D3" s="217"/>
      <c r="E3" s="217"/>
      <c r="F3" s="217"/>
      <c r="G3" s="217"/>
      <c r="H3" s="217"/>
      <c r="I3" s="217"/>
      <c r="J3" s="217"/>
      <c r="K3" s="217"/>
      <c r="L3" s="217"/>
      <c r="M3" s="217"/>
      <c r="N3" s="217"/>
      <c r="O3" s="217"/>
      <c r="P3" s="217"/>
      <c r="Q3" s="217"/>
    </row>
    <row r="4" spans="1:17" x14ac:dyDescent="0.25">
      <c r="A4" s="33" t="s">
        <v>1629</v>
      </c>
      <c r="B4" s="33" t="s">
        <v>315</v>
      </c>
      <c r="C4" s="34" t="s">
        <v>2285</v>
      </c>
      <c r="D4" s="33">
        <v>0</v>
      </c>
      <c r="E4" s="33">
        <v>1</v>
      </c>
      <c r="F4" s="33">
        <v>2</v>
      </c>
      <c r="G4" s="33">
        <v>3</v>
      </c>
      <c r="H4" s="33">
        <v>4</v>
      </c>
      <c r="I4" s="33">
        <v>5</v>
      </c>
      <c r="J4" s="33" t="s">
        <v>2284</v>
      </c>
      <c r="K4" s="33" t="s">
        <v>2283</v>
      </c>
      <c r="L4" s="33" t="s">
        <v>2282</v>
      </c>
      <c r="M4" s="33">
        <v>6</v>
      </c>
      <c r="N4" s="33">
        <v>7</v>
      </c>
      <c r="O4" s="33">
        <v>8</v>
      </c>
      <c r="P4" s="33">
        <v>9</v>
      </c>
      <c r="Q4" s="33" t="s">
        <v>46</v>
      </c>
    </row>
    <row r="5" spans="1:17" ht="67.5" x14ac:dyDescent="0.25">
      <c r="A5" s="244"/>
      <c r="B5" s="244"/>
      <c r="C5" s="244" t="s">
        <v>2281</v>
      </c>
      <c r="D5" s="244" t="s">
        <v>2280</v>
      </c>
      <c r="E5" s="244" t="s">
        <v>2279</v>
      </c>
      <c r="F5" s="244" t="s">
        <v>2278</v>
      </c>
      <c r="G5" s="244" t="s">
        <v>2277</v>
      </c>
      <c r="H5" s="244" t="s">
        <v>2276</v>
      </c>
      <c r="I5" s="244" t="s">
        <v>2275</v>
      </c>
      <c r="J5" s="244" t="s">
        <v>2274</v>
      </c>
      <c r="K5" s="244" t="s">
        <v>2273</v>
      </c>
      <c r="L5" s="244" t="s">
        <v>2272</v>
      </c>
      <c r="M5" s="244" t="s">
        <v>2271</v>
      </c>
      <c r="N5" s="244" t="s">
        <v>2270</v>
      </c>
      <c r="O5" s="244" t="s">
        <v>2269</v>
      </c>
      <c r="P5" s="244" t="s">
        <v>2268</v>
      </c>
      <c r="Q5" s="244"/>
    </row>
    <row r="6" spans="1:17" x14ac:dyDescent="0.25">
      <c r="A6" s="217"/>
      <c r="B6" s="217"/>
      <c r="C6" s="217"/>
      <c r="D6" s="217"/>
      <c r="E6" s="217"/>
      <c r="F6" s="217"/>
      <c r="G6" s="217"/>
      <c r="H6" s="217"/>
      <c r="I6" s="217"/>
      <c r="J6" s="217"/>
      <c r="K6" s="217"/>
      <c r="L6" s="217"/>
      <c r="M6" s="217"/>
      <c r="N6" s="217"/>
      <c r="O6" s="217"/>
      <c r="P6" s="217"/>
      <c r="Q6" s="217"/>
    </row>
    <row r="7" spans="1:17" ht="12.75" x14ac:dyDescent="0.25">
      <c r="A7" s="212" t="s">
        <v>29</v>
      </c>
      <c r="B7" s="211"/>
      <c r="C7" s="211"/>
      <c r="D7" s="211"/>
      <c r="E7" s="211"/>
      <c r="F7" s="211"/>
      <c r="G7" s="211"/>
      <c r="H7" s="211"/>
      <c r="I7" s="211"/>
      <c r="J7" s="212" t="s">
        <v>29</v>
      </c>
      <c r="K7" s="211"/>
      <c r="L7" s="211"/>
      <c r="M7" s="211"/>
      <c r="N7" s="211"/>
      <c r="O7" s="211"/>
      <c r="P7" s="211"/>
      <c r="Q7" s="211"/>
    </row>
    <row r="8" spans="1:17" ht="12.75" x14ac:dyDescent="0.25">
      <c r="A8" s="243" t="s">
        <v>27</v>
      </c>
      <c r="B8" s="242"/>
      <c r="C8" s="242"/>
      <c r="D8" s="242"/>
      <c r="E8" s="242"/>
      <c r="F8" s="242"/>
      <c r="G8" s="242"/>
      <c r="H8" s="242"/>
      <c r="I8" s="242"/>
      <c r="J8" s="243" t="s">
        <v>27</v>
      </c>
      <c r="K8" s="242"/>
      <c r="L8" s="242"/>
      <c r="M8" s="242"/>
      <c r="N8" s="242"/>
      <c r="O8" s="242"/>
      <c r="P8" s="242"/>
      <c r="Q8" s="241"/>
    </row>
    <row r="9" spans="1:17" ht="12.75" x14ac:dyDescent="0.25">
      <c r="A9" s="240" t="s">
        <v>2267</v>
      </c>
      <c r="B9" s="239"/>
      <c r="C9" s="180">
        <v>73225181.180000007</v>
      </c>
      <c r="D9" s="180">
        <v>9895966.4299999997</v>
      </c>
      <c r="E9" s="180">
        <v>4395642.9800000004</v>
      </c>
      <c r="F9" s="180">
        <v>10442021.4</v>
      </c>
      <c r="G9" s="180">
        <v>8079143.9400000004</v>
      </c>
      <c r="H9" s="180">
        <v>0</v>
      </c>
      <c r="I9" s="180">
        <v>1499926.67</v>
      </c>
      <c r="J9" s="180">
        <v>0</v>
      </c>
      <c r="K9" s="180">
        <v>0</v>
      </c>
      <c r="L9" s="180">
        <v>0</v>
      </c>
      <c r="M9" s="180">
        <v>70479250.489999995</v>
      </c>
      <c r="N9" s="180">
        <v>3254972.85</v>
      </c>
      <c r="O9" s="180">
        <v>318418.90999999997</v>
      </c>
      <c r="P9" s="180">
        <v>810606.34</v>
      </c>
      <c r="Q9" s="180">
        <f>SUM(C9:P9)</f>
        <v>182401131.19000003</v>
      </c>
    </row>
    <row r="10" spans="1:17" ht="12.75" x14ac:dyDescent="0.25">
      <c r="A10" s="232" t="s">
        <v>2228</v>
      </c>
      <c r="B10" s="231"/>
      <c r="C10" s="37">
        <v>30422340.140000001</v>
      </c>
      <c r="D10" s="37">
        <v>9895966.4299999997</v>
      </c>
      <c r="E10" s="37">
        <v>4395642.9800000004</v>
      </c>
      <c r="F10" s="37">
        <v>10442021.4</v>
      </c>
      <c r="G10" s="37">
        <v>8079143.9400000004</v>
      </c>
      <c r="H10" s="37">
        <v>0</v>
      </c>
      <c r="I10" s="37">
        <v>1499926.67</v>
      </c>
      <c r="J10" s="37">
        <v>0</v>
      </c>
      <c r="K10" s="37">
        <v>0</v>
      </c>
      <c r="L10" s="37">
        <v>0</v>
      </c>
      <c r="M10" s="37">
        <v>70479250.489999995</v>
      </c>
      <c r="N10" s="37">
        <v>3254972.85</v>
      </c>
      <c r="O10" s="37">
        <v>318418.90999999997</v>
      </c>
      <c r="P10" s="37">
        <v>810606.34</v>
      </c>
      <c r="Q10" s="37">
        <f>SUM(C10:P10)</f>
        <v>139598290.14999998</v>
      </c>
    </row>
    <row r="11" spans="1:17" ht="22.5" x14ac:dyDescent="0.25">
      <c r="A11" s="238">
        <v>16311</v>
      </c>
      <c r="B11" s="237" t="s">
        <v>1537</v>
      </c>
      <c r="C11" s="37">
        <v>980000</v>
      </c>
      <c r="D11" s="37">
        <v>0</v>
      </c>
      <c r="E11" s="37">
        <v>0</v>
      </c>
      <c r="F11" s="37">
        <v>0</v>
      </c>
      <c r="G11" s="37">
        <v>0</v>
      </c>
      <c r="H11" s="37">
        <v>0</v>
      </c>
      <c r="I11" s="37">
        <v>0</v>
      </c>
      <c r="J11" s="37">
        <v>0</v>
      </c>
      <c r="K11" s="37">
        <v>0</v>
      </c>
      <c r="L11" s="37">
        <v>0</v>
      </c>
      <c r="M11" s="37">
        <v>0</v>
      </c>
      <c r="N11" s="37">
        <v>0</v>
      </c>
      <c r="O11" s="37">
        <v>0</v>
      </c>
      <c r="P11" s="37">
        <v>0</v>
      </c>
      <c r="Q11" s="37">
        <f>SUM(C11:P11)</f>
        <v>980000</v>
      </c>
    </row>
    <row r="12" spans="1:17" x14ac:dyDescent="0.25">
      <c r="A12" s="238">
        <v>1641</v>
      </c>
      <c r="B12" s="237" t="s">
        <v>1535</v>
      </c>
      <c r="C12" s="37">
        <v>22554176.850000001</v>
      </c>
      <c r="D12" s="37">
        <v>0</v>
      </c>
      <c r="E12" s="37">
        <v>0</v>
      </c>
      <c r="F12" s="37">
        <v>0</v>
      </c>
      <c r="G12" s="37">
        <v>0</v>
      </c>
      <c r="H12" s="37">
        <v>0</v>
      </c>
      <c r="I12" s="37">
        <v>0</v>
      </c>
      <c r="J12" s="37">
        <v>0</v>
      </c>
      <c r="K12" s="37">
        <v>0</v>
      </c>
      <c r="L12" s="37">
        <v>0</v>
      </c>
      <c r="M12" s="37">
        <v>0</v>
      </c>
      <c r="N12" s="37">
        <v>0</v>
      </c>
      <c r="O12" s="37">
        <v>0</v>
      </c>
      <c r="P12" s="37">
        <v>0</v>
      </c>
      <c r="Q12" s="37">
        <f>SUM(C12:P12)</f>
        <v>22554176.850000001</v>
      </c>
    </row>
    <row r="13" spans="1:17" ht="33.75" x14ac:dyDescent="0.25">
      <c r="A13" s="238">
        <v>16449</v>
      </c>
      <c r="B13" s="237" t="s">
        <v>2231</v>
      </c>
      <c r="C13" s="37">
        <v>6831263.29</v>
      </c>
      <c r="D13" s="37">
        <v>0</v>
      </c>
      <c r="E13" s="37">
        <v>0</v>
      </c>
      <c r="F13" s="37">
        <v>0</v>
      </c>
      <c r="G13" s="37">
        <v>0</v>
      </c>
      <c r="H13" s="37">
        <v>0</v>
      </c>
      <c r="I13" s="37">
        <v>0</v>
      </c>
      <c r="J13" s="37">
        <v>0</v>
      </c>
      <c r="K13" s="37">
        <v>0</v>
      </c>
      <c r="L13" s="37">
        <v>0</v>
      </c>
      <c r="M13" s="37">
        <v>0</v>
      </c>
      <c r="N13" s="37">
        <v>0</v>
      </c>
      <c r="O13" s="37">
        <v>0</v>
      </c>
      <c r="P13" s="37">
        <v>0</v>
      </c>
      <c r="Q13" s="37">
        <f>SUM(C13:P13)</f>
        <v>6831263.29</v>
      </c>
    </row>
    <row r="14" spans="1:17" x14ac:dyDescent="0.25">
      <c r="A14" s="238">
        <v>2031</v>
      </c>
      <c r="B14" s="237" t="s">
        <v>1487</v>
      </c>
      <c r="C14" s="37">
        <v>0</v>
      </c>
      <c r="D14" s="37">
        <v>0</v>
      </c>
      <c r="E14" s="37">
        <v>0</v>
      </c>
      <c r="F14" s="37">
        <v>0</v>
      </c>
      <c r="G14" s="37">
        <v>0</v>
      </c>
      <c r="H14" s="37">
        <v>0</v>
      </c>
      <c r="I14" s="37">
        <v>0</v>
      </c>
      <c r="J14" s="37">
        <v>0</v>
      </c>
      <c r="K14" s="37">
        <v>0</v>
      </c>
      <c r="L14" s="37">
        <v>0</v>
      </c>
      <c r="M14" s="37">
        <v>965803.1</v>
      </c>
      <c r="N14" s="37">
        <v>47788</v>
      </c>
      <c r="O14" s="37">
        <v>0</v>
      </c>
      <c r="P14" s="37">
        <v>0</v>
      </c>
      <c r="Q14" s="37">
        <f>SUM(C14:P14)</f>
        <v>1013591.1</v>
      </c>
    </row>
    <row r="15" spans="1:17" ht="22.5" x14ac:dyDescent="0.25">
      <c r="A15" s="238">
        <v>204113</v>
      </c>
      <c r="B15" s="237" t="s">
        <v>1482</v>
      </c>
      <c r="C15" s="37">
        <v>0</v>
      </c>
      <c r="D15" s="37">
        <v>0</v>
      </c>
      <c r="E15" s="37">
        <v>0</v>
      </c>
      <c r="F15" s="37">
        <v>0</v>
      </c>
      <c r="G15" s="37">
        <v>0</v>
      </c>
      <c r="H15" s="37">
        <v>0</v>
      </c>
      <c r="I15" s="37">
        <v>0</v>
      </c>
      <c r="J15" s="37">
        <v>0</v>
      </c>
      <c r="K15" s="37">
        <v>0</v>
      </c>
      <c r="L15" s="37">
        <v>0</v>
      </c>
      <c r="M15" s="37">
        <v>1125000</v>
      </c>
      <c r="N15" s="37">
        <v>0</v>
      </c>
      <c r="O15" s="37">
        <v>0</v>
      </c>
      <c r="P15" s="37">
        <v>0</v>
      </c>
      <c r="Q15" s="37">
        <f>SUM(C15:P15)</f>
        <v>1125000</v>
      </c>
    </row>
    <row r="16" spans="1:17" ht="22.5" x14ac:dyDescent="0.25">
      <c r="A16" s="238">
        <v>204141</v>
      </c>
      <c r="B16" s="237" t="s">
        <v>2266</v>
      </c>
      <c r="C16" s="37">
        <v>0</v>
      </c>
      <c r="D16" s="37">
        <v>409863.14</v>
      </c>
      <c r="E16" s="37">
        <v>0</v>
      </c>
      <c r="F16" s="37">
        <v>0</v>
      </c>
      <c r="G16" s="37">
        <v>46440</v>
      </c>
      <c r="H16" s="37">
        <v>0</v>
      </c>
      <c r="I16" s="37">
        <v>0</v>
      </c>
      <c r="J16" s="37">
        <v>0</v>
      </c>
      <c r="K16" s="37">
        <v>0</v>
      </c>
      <c r="L16" s="37">
        <v>0</v>
      </c>
      <c r="M16" s="37">
        <v>9327.5</v>
      </c>
      <c r="N16" s="37">
        <v>0</v>
      </c>
      <c r="O16" s="37">
        <v>0</v>
      </c>
      <c r="P16" s="37">
        <v>0</v>
      </c>
      <c r="Q16" s="37">
        <f>SUM(C16:P16)</f>
        <v>465630.64</v>
      </c>
    </row>
    <row r="17" spans="1:17" x14ac:dyDescent="0.25">
      <c r="A17" s="238">
        <v>204142</v>
      </c>
      <c r="B17" s="237" t="s">
        <v>1455</v>
      </c>
      <c r="C17" s="37">
        <v>0</v>
      </c>
      <c r="D17" s="37">
        <v>2628812.19</v>
      </c>
      <c r="E17" s="37">
        <v>41769.86</v>
      </c>
      <c r="F17" s="37">
        <v>743825.32</v>
      </c>
      <c r="G17" s="37">
        <v>964973.73</v>
      </c>
      <c r="H17" s="37">
        <v>0</v>
      </c>
      <c r="I17" s="37">
        <v>199690.48</v>
      </c>
      <c r="J17" s="37">
        <v>0</v>
      </c>
      <c r="K17" s="37">
        <v>0</v>
      </c>
      <c r="L17" s="37">
        <v>0</v>
      </c>
      <c r="M17" s="37">
        <v>2405449.91</v>
      </c>
      <c r="N17" s="37">
        <v>225835.14</v>
      </c>
      <c r="O17" s="37">
        <v>0</v>
      </c>
      <c r="P17" s="37">
        <v>0</v>
      </c>
      <c r="Q17" s="37">
        <f>SUM(C17:P17)</f>
        <v>7210356.6299999999</v>
      </c>
    </row>
    <row r="18" spans="1:17" ht="22.5" x14ac:dyDescent="0.25">
      <c r="A18" s="238">
        <v>204151</v>
      </c>
      <c r="B18" s="237" t="s">
        <v>2266</v>
      </c>
      <c r="C18" s="37">
        <v>0</v>
      </c>
      <c r="D18" s="37">
        <v>0</v>
      </c>
      <c r="E18" s="37">
        <v>0</v>
      </c>
      <c r="F18" s="37">
        <v>0</v>
      </c>
      <c r="G18" s="37">
        <v>2509</v>
      </c>
      <c r="H18" s="37">
        <v>0</v>
      </c>
      <c r="I18" s="37">
        <v>0</v>
      </c>
      <c r="J18" s="37">
        <v>0</v>
      </c>
      <c r="K18" s="37">
        <v>0</v>
      </c>
      <c r="L18" s="37">
        <v>0</v>
      </c>
      <c r="M18" s="37">
        <v>8442.74</v>
      </c>
      <c r="N18" s="37">
        <v>0</v>
      </c>
      <c r="O18" s="37">
        <v>0</v>
      </c>
      <c r="P18" s="37">
        <v>0</v>
      </c>
      <c r="Q18" s="37">
        <f>SUM(C18:P18)</f>
        <v>10951.74</v>
      </c>
    </row>
    <row r="19" spans="1:17" x14ac:dyDescent="0.25">
      <c r="A19" s="238">
        <v>204152</v>
      </c>
      <c r="B19" s="237" t="s">
        <v>1455</v>
      </c>
      <c r="C19" s="37">
        <v>0</v>
      </c>
      <c r="D19" s="37">
        <v>0</v>
      </c>
      <c r="E19" s="37">
        <v>77907.3</v>
      </c>
      <c r="F19" s="37">
        <v>0</v>
      </c>
      <c r="G19" s="37">
        <v>160232.35999999999</v>
      </c>
      <c r="H19" s="37">
        <v>0</v>
      </c>
      <c r="I19" s="37">
        <v>0</v>
      </c>
      <c r="J19" s="37">
        <v>0</v>
      </c>
      <c r="K19" s="37">
        <v>0</v>
      </c>
      <c r="L19" s="37">
        <v>0</v>
      </c>
      <c r="M19" s="37">
        <v>459166.71</v>
      </c>
      <c r="N19" s="37">
        <v>797340.53</v>
      </c>
      <c r="O19" s="37">
        <v>0</v>
      </c>
      <c r="P19" s="37">
        <v>459035.17</v>
      </c>
      <c r="Q19" s="37">
        <f>SUM(C19:P19)</f>
        <v>1953682.0699999998</v>
      </c>
    </row>
    <row r="20" spans="1:17" ht="22.5" x14ac:dyDescent="0.25">
      <c r="A20" s="238">
        <v>204163</v>
      </c>
      <c r="B20" s="237" t="s">
        <v>1461</v>
      </c>
      <c r="C20" s="37">
        <v>0</v>
      </c>
      <c r="D20" s="37">
        <v>0</v>
      </c>
      <c r="E20" s="37">
        <v>0</v>
      </c>
      <c r="F20" s="37">
        <v>0</v>
      </c>
      <c r="G20" s="37">
        <v>0</v>
      </c>
      <c r="H20" s="37">
        <v>0</v>
      </c>
      <c r="I20" s="37">
        <v>0</v>
      </c>
      <c r="J20" s="37">
        <v>0</v>
      </c>
      <c r="K20" s="37">
        <v>0</v>
      </c>
      <c r="L20" s="37">
        <v>0</v>
      </c>
      <c r="M20" s="37">
        <v>259418.88</v>
      </c>
      <c r="N20" s="37">
        <v>0</v>
      </c>
      <c r="O20" s="37">
        <v>0</v>
      </c>
      <c r="P20" s="37">
        <v>0</v>
      </c>
      <c r="Q20" s="37">
        <f>SUM(C20:P20)</f>
        <v>259418.88</v>
      </c>
    </row>
    <row r="21" spans="1:17" ht="22.5" x14ac:dyDescent="0.25">
      <c r="A21" s="238">
        <v>2041781</v>
      </c>
      <c r="B21" s="237" t="s">
        <v>2266</v>
      </c>
      <c r="C21" s="37">
        <v>0</v>
      </c>
      <c r="D21" s="37">
        <v>0</v>
      </c>
      <c r="E21" s="37">
        <v>259000</v>
      </c>
      <c r="F21" s="37">
        <v>0</v>
      </c>
      <c r="G21" s="37">
        <v>0</v>
      </c>
      <c r="H21" s="37">
        <v>0</v>
      </c>
      <c r="I21" s="37">
        <v>0</v>
      </c>
      <c r="J21" s="37">
        <v>0</v>
      </c>
      <c r="K21" s="37">
        <v>0</v>
      </c>
      <c r="L21" s="37">
        <v>0</v>
      </c>
      <c r="M21" s="37">
        <v>13290.68</v>
      </c>
      <c r="N21" s="37">
        <v>0</v>
      </c>
      <c r="O21" s="37">
        <v>0</v>
      </c>
      <c r="P21" s="37">
        <v>0</v>
      </c>
      <c r="Q21" s="37">
        <f>SUM(C21:P21)</f>
        <v>272290.68</v>
      </c>
    </row>
    <row r="22" spans="1:17" x14ac:dyDescent="0.25">
      <c r="A22" s="238">
        <v>2041782</v>
      </c>
      <c r="B22" s="237" t="s">
        <v>1455</v>
      </c>
      <c r="C22" s="37">
        <v>0</v>
      </c>
      <c r="D22" s="37">
        <v>232197.52</v>
      </c>
      <c r="E22" s="37">
        <v>3945157.63</v>
      </c>
      <c r="F22" s="37">
        <v>0</v>
      </c>
      <c r="G22" s="37">
        <v>0</v>
      </c>
      <c r="H22" s="37">
        <v>0</v>
      </c>
      <c r="I22" s="37">
        <v>0</v>
      </c>
      <c r="J22" s="37">
        <v>0</v>
      </c>
      <c r="K22" s="37">
        <v>0</v>
      </c>
      <c r="L22" s="37">
        <v>0</v>
      </c>
      <c r="M22" s="37">
        <v>260787.32</v>
      </c>
      <c r="N22" s="37">
        <v>15226.22</v>
      </c>
      <c r="O22" s="37">
        <v>0</v>
      </c>
      <c r="P22" s="37">
        <v>0</v>
      </c>
      <c r="Q22" s="37">
        <f>SUM(C22:P22)</f>
        <v>4453368.6899999995</v>
      </c>
    </row>
    <row r="23" spans="1:17" x14ac:dyDescent="0.25">
      <c r="A23" s="238">
        <v>204182</v>
      </c>
      <c r="B23" s="237" t="s">
        <v>1455</v>
      </c>
      <c r="C23" s="37">
        <v>0</v>
      </c>
      <c r="D23" s="37">
        <v>0</v>
      </c>
      <c r="E23" s="37">
        <v>0</v>
      </c>
      <c r="F23" s="37">
        <v>0</v>
      </c>
      <c r="G23" s="37">
        <v>0</v>
      </c>
      <c r="H23" s="37">
        <v>0</v>
      </c>
      <c r="I23" s="37">
        <v>0</v>
      </c>
      <c r="J23" s="37">
        <v>0</v>
      </c>
      <c r="K23" s="37">
        <v>0</v>
      </c>
      <c r="L23" s="37">
        <v>0</v>
      </c>
      <c r="M23" s="37">
        <v>1745119.46</v>
      </c>
      <c r="N23" s="37">
        <v>870096.24</v>
      </c>
      <c r="O23" s="37">
        <v>0</v>
      </c>
      <c r="P23" s="37">
        <v>0</v>
      </c>
      <c r="Q23" s="37">
        <f>SUM(C23:P23)</f>
        <v>2615215.7000000002</v>
      </c>
    </row>
    <row r="24" spans="1:17" ht="22.5" x14ac:dyDescent="0.25">
      <c r="A24" s="238">
        <v>204183</v>
      </c>
      <c r="B24" s="237" t="s">
        <v>1461</v>
      </c>
      <c r="C24" s="37">
        <v>0</v>
      </c>
      <c r="D24" s="37">
        <v>0</v>
      </c>
      <c r="E24" s="37">
        <v>0</v>
      </c>
      <c r="F24" s="37">
        <v>90461.2</v>
      </c>
      <c r="G24" s="37">
        <v>0</v>
      </c>
      <c r="H24" s="37">
        <v>0</v>
      </c>
      <c r="I24" s="37">
        <v>0</v>
      </c>
      <c r="J24" s="37">
        <v>0</v>
      </c>
      <c r="K24" s="37">
        <v>0</v>
      </c>
      <c r="L24" s="37">
        <v>0</v>
      </c>
      <c r="M24" s="37">
        <v>0</v>
      </c>
      <c r="N24" s="37">
        <v>0</v>
      </c>
      <c r="O24" s="37">
        <v>0</v>
      </c>
      <c r="P24" s="37">
        <v>0</v>
      </c>
      <c r="Q24" s="37">
        <f>SUM(C24:P24)</f>
        <v>90461.2</v>
      </c>
    </row>
    <row r="25" spans="1:17" ht="22.5" x14ac:dyDescent="0.25">
      <c r="A25" s="238">
        <v>20421</v>
      </c>
      <c r="B25" s="237" t="s">
        <v>2266</v>
      </c>
      <c r="C25" s="37">
        <v>0</v>
      </c>
      <c r="D25" s="37">
        <v>0</v>
      </c>
      <c r="E25" s="37">
        <v>0</v>
      </c>
      <c r="F25" s="37">
        <v>91607.5</v>
      </c>
      <c r="G25" s="37">
        <v>126742</v>
      </c>
      <c r="H25" s="37">
        <v>0</v>
      </c>
      <c r="I25" s="37">
        <v>0</v>
      </c>
      <c r="J25" s="37">
        <v>0</v>
      </c>
      <c r="K25" s="37">
        <v>0</v>
      </c>
      <c r="L25" s="37">
        <v>0</v>
      </c>
      <c r="M25" s="37">
        <v>0</v>
      </c>
      <c r="N25" s="37">
        <v>0</v>
      </c>
      <c r="O25" s="37">
        <v>0</v>
      </c>
      <c r="P25" s="37">
        <v>327733.32</v>
      </c>
      <c r="Q25" s="37">
        <f>SUM(C25:P25)</f>
        <v>546082.82000000007</v>
      </c>
    </row>
    <row r="26" spans="1:17" x14ac:dyDescent="0.25">
      <c r="A26" s="238">
        <v>20422</v>
      </c>
      <c r="B26" s="237" t="s">
        <v>1455</v>
      </c>
      <c r="C26" s="37">
        <v>0</v>
      </c>
      <c r="D26" s="37">
        <v>0</v>
      </c>
      <c r="E26" s="37">
        <v>0</v>
      </c>
      <c r="F26" s="37">
        <v>74034.179999999993</v>
      </c>
      <c r="G26" s="37">
        <v>38765</v>
      </c>
      <c r="H26" s="37">
        <v>0</v>
      </c>
      <c r="I26" s="37">
        <v>0</v>
      </c>
      <c r="J26" s="37">
        <v>0</v>
      </c>
      <c r="K26" s="37">
        <v>0</v>
      </c>
      <c r="L26" s="37">
        <v>0</v>
      </c>
      <c r="M26" s="37">
        <v>0</v>
      </c>
      <c r="N26" s="37">
        <v>1021461.66</v>
      </c>
      <c r="O26" s="37">
        <v>0</v>
      </c>
      <c r="P26" s="37">
        <v>23837.85</v>
      </c>
      <c r="Q26" s="37">
        <f>SUM(C26:P26)</f>
        <v>1158098.6900000002</v>
      </c>
    </row>
    <row r="27" spans="1:17" ht="22.5" x14ac:dyDescent="0.25">
      <c r="A27" s="238">
        <v>20423</v>
      </c>
      <c r="B27" s="237" t="s">
        <v>1461</v>
      </c>
      <c r="C27" s="37">
        <v>0</v>
      </c>
      <c r="D27" s="37">
        <v>0</v>
      </c>
      <c r="E27" s="37">
        <v>0</v>
      </c>
      <c r="F27" s="37">
        <v>0</v>
      </c>
      <c r="G27" s="37">
        <v>0</v>
      </c>
      <c r="H27" s="37">
        <v>0</v>
      </c>
      <c r="I27" s="37">
        <v>0</v>
      </c>
      <c r="J27" s="37">
        <v>0</v>
      </c>
      <c r="K27" s="37">
        <v>0</v>
      </c>
      <c r="L27" s="37">
        <v>0</v>
      </c>
      <c r="M27" s="37">
        <v>18442350</v>
      </c>
      <c r="N27" s="37">
        <v>0</v>
      </c>
      <c r="O27" s="37">
        <v>0</v>
      </c>
      <c r="P27" s="37">
        <v>0</v>
      </c>
      <c r="Q27" s="37">
        <f>SUM(C27:P27)</f>
        <v>18442350</v>
      </c>
    </row>
    <row r="28" spans="1:17" x14ac:dyDescent="0.25">
      <c r="A28" s="238">
        <v>20432</v>
      </c>
      <c r="B28" s="237" t="s">
        <v>1455</v>
      </c>
      <c r="C28" s="37">
        <v>0</v>
      </c>
      <c r="D28" s="37">
        <v>0</v>
      </c>
      <c r="E28" s="37">
        <v>0</v>
      </c>
      <c r="F28" s="37">
        <v>329997.84000000003</v>
      </c>
      <c r="G28" s="37">
        <v>0</v>
      </c>
      <c r="H28" s="37">
        <v>0</v>
      </c>
      <c r="I28" s="37">
        <v>0</v>
      </c>
      <c r="J28" s="37">
        <v>0</v>
      </c>
      <c r="K28" s="37">
        <v>0</v>
      </c>
      <c r="L28" s="37">
        <v>0</v>
      </c>
      <c r="M28" s="37">
        <v>0</v>
      </c>
      <c r="N28" s="37">
        <v>0</v>
      </c>
      <c r="O28" s="37">
        <v>0</v>
      </c>
      <c r="P28" s="37">
        <v>0</v>
      </c>
      <c r="Q28" s="37">
        <f>SUM(C28:P28)</f>
        <v>329997.84000000003</v>
      </c>
    </row>
    <row r="29" spans="1:17" ht="22.5" x14ac:dyDescent="0.25">
      <c r="A29" s="238">
        <v>2051</v>
      </c>
      <c r="B29" s="237" t="s">
        <v>2121</v>
      </c>
      <c r="C29" s="37">
        <v>0</v>
      </c>
      <c r="D29" s="37">
        <v>2341584.54</v>
      </c>
      <c r="E29" s="37">
        <v>0</v>
      </c>
      <c r="F29" s="37">
        <v>0</v>
      </c>
      <c r="G29" s="37">
        <v>0</v>
      </c>
      <c r="H29" s="37">
        <v>0</v>
      </c>
      <c r="I29" s="37">
        <v>0</v>
      </c>
      <c r="J29" s="37">
        <v>0</v>
      </c>
      <c r="K29" s="37">
        <v>0</v>
      </c>
      <c r="L29" s="37">
        <v>0</v>
      </c>
      <c r="M29" s="37">
        <v>0</v>
      </c>
      <c r="N29" s="37">
        <v>0</v>
      </c>
      <c r="O29" s="37">
        <v>0</v>
      </c>
      <c r="P29" s="37">
        <v>0</v>
      </c>
      <c r="Q29" s="37">
        <f>SUM(C29:P29)</f>
        <v>2341584.54</v>
      </c>
    </row>
    <row r="30" spans="1:17" x14ac:dyDescent="0.25">
      <c r="A30" s="238">
        <v>2111</v>
      </c>
      <c r="B30" s="237" t="s">
        <v>1963</v>
      </c>
      <c r="C30" s="37">
        <v>0</v>
      </c>
      <c r="D30" s="37">
        <v>0</v>
      </c>
      <c r="E30" s="37">
        <v>0</v>
      </c>
      <c r="F30" s="37">
        <v>0</v>
      </c>
      <c r="G30" s="37">
        <v>4338041.8600000003</v>
      </c>
      <c r="H30" s="37">
        <v>0</v>
      </c>
      <c r="I30" s="37">
        <v>106750</v>
      </c>
      <c r="J30" s="37">
        <v>0</v>
      </c>
      <c r="K30" s="37">
        <v>0</v>
      </c>
      <c r="L30" s="37">
        <v>0</v>
      </c>
      <c r="M30" s="37">
        <v>0</v>
      </c>
      <c r="N30" s="37">
        <v>0</v>
      </c>
      <c r="O30" s="37">
        <v>0</v>
      </c>
      <c r="P30" s="37">
        <v>0</v>
      </c>
      <c r="Q30" s="37">
        <f>SUM(C30:P30)</f>
        <v>4444791.8600000003</v>
      </c>
    </row>
    <row r="31" spans="1:17" ht="22.5" x14ac:dyDescent="0.25">
      <c r="A31" s="238">
        <v>2128</v>
      </c>
      <c r="B31" s="237" t="s">
        <v>1704</v>
      </c>
      <c r="C31" s="37">
        <v>0</v>
      </c>
      <c r="D31" s="37">
        <v>0</v>
      </c>
      <c r="E31" s="37">
        <v>0</v>
      </c>
      <c r="F31" s="37">
        <v>0</v>
      </c>
      <c r="G31" s="37">
        <v>0</v>
      </c>
      <c r="H31" s="37">
        <v>0</v>
      </c>
      <c r="I31" s="37">
        <v>0</v>
      </c>
      <c r="J31" s="37">
        <v>0</v>
      </c>
      <c r="K31" s="37">
        <v>0</v>
      </c>
      <c r="L31" s="37">
        <v>0</v>
      </c>
      <c r="M31" s="37">
        <v>0</v>
      </c>
      <c r="N31" s="37">
        <v>65081.279999999999</v>
      </c>
      <c r="O31" s="37">
        <v>0</v>
      </c>
      <c r="P31" s="37">
        <v>0</v>
      </c>
      <c r="Q31" s="37">
        <f>SUM(C31:P31)</f>
        <v>65081.279999999999</v>
      </c>
    </row>
    <row r="32" spans="1:17" x14ac:dyDescent="0.25">
      <c r="A32" s="238">
        <v>2151</v>
      </c>
      <c r="B32" s="237" t="s">
        <v>1702</v>
      </c>
      <c r="C32" s="37">
        <v>0</v>
      </c>
      <c r="D32" s="37">
        <v>0</v>
      </c>
      <c r="E32" s="37">
        <v>0</v>
      </c>
      <c r="F32" s="37">
        <v>0</v>
      </c>
      <c r="G32" s="37">
        <v>0</v>
      </c>
      <c r="H32" s="37">
        <v>0</v>
      </c>
      <c r="I32" s="37">
        <v>0</v>
      </c>
      <c r="J32" s="37">
        <v>0</v>
      </c>
      <c r="K32" s="37">
        <v>0</v>
      </c>
      <c r="L32" s="37">
        <v>0</v>
      </c>
      <c r="M32" s="37">
        <v>1546970.08</v>
      </c>
      <c r="N32" s="37">
        <v>13543.86</v>
      </c>
      <c r="O32" s="37">
        <v>0</v>
      </c>
      <c r="P32" s="37">
        <v>0</v>
      </c>
      <c r="Q32" s="37">
        <f>SUM(C32:P32)</f>
        <v>1560513.9400000002</v>
      </c>
    </row>
    <row r="33" spans="1:17" x14ac:dyDescent="0.25">
      <c r="A33" s="238">
        <v>2152</v>
      </c>
      <c r="B33" s="237" t="s">
        <v>1802</v>
      </c>
      <c r="C33" s="37">
        <v>0</v>
      </c>
      <c r="D33" s="37">
        <v>0</v>
      </c>
      <c r="E33" s="37">
        <v>0</v>
      </c>
      <c r="F33" s="37">
        <v>0</v>
      </c>
      <c r="G33" s="37">
        <v>0</v>
      </c>
      <c r="H33" s="37">
        <v>0</v>
      </c>
      <c r="I33" s="37">
        <v>0</v>
      </c>
      <c r="J33" s="37">
        <v>0</v>
      </c>
      <c r="K33" s="37">
        <v>0</v>
      </c>
      <c r="L33" s="37">
        <v>0</v>
      </c>
      <c r="M33" s="37">
        <v>24724.799999999999</v>
      </c>
      <c r="N33" s="37">
        <v>0</v>
      </c>
      <c r="O33" s="37">
        <v>0</v>
      </c>
      <c r="P33" s="37">
        <v>0</v>
      </c>
      <c r="Q33" s="37">
        <f>SUM(C33:P33)</f>
        <v>24724.799999999999</v>
      </c>
    </row>
    <row r="34" spans="1:17" ht="22.5" x14ac:dyDescent="0.25">
      <c r="A34" s="238">
        <v>2157</v>
      </c>
      <c r="B34" s="237" t="s">
        <v>1800</v>
      </c>
      <c r="C34" s="37">
        <v>0</v>
      </c>
      <c r="D34" s="37">
        <v>0</v>
      </c>
      <c r="E34" s="37">
        <v>0</v>
      </c>
      <c r="F34" s="37">
        <v>0</v>
      </c>
      <c r="G34" s="37">
        <v>0</v>
      </c>
      <c r="H34" s="37">
        <v>0</v>
      </c>
      <c r="I34" s="37">
        <v>0</v>
      </c>
      <c r="J34" s="37">
        <v>0</v>
      </c>
      <c r="K34" s="37">
        <v>0</v>
      </c>
      <c r="L34" s="37">
        <v>0</v>
      </c>
      <c r="M34" s="37">
        <v>713578.8</v>
      </c>
      <c r="N34" s="37">
        <v>0</v>
      </c>
      <c r="O34" s="37">
        <v>0</v>
      </c>
      <c r="P34" s="37">
        <v>0</v>
      </c>
      <c r="Q34" s="37">
        <f>SUM(C34:P34)</f>
        <v>713578.8</v>
      </c>
    </row>
    <row r="35" spans="1:17" x14ac:dyDescent="0.25">
      <c r="A35" s="238">
        <v>216</v>
      </c>
      <c r="B35" s="237" t="s">
        <v>1283</v>
      </c>
      <c r="C35" s="37">
        <v>0</v>
      </c>
      <c r="D35" s="37">
        <v>0</v>
      </c>
      <c r="E35" s="37">
        <v>0</v>
      </c>
      <c r="F35" s="37">
        <v>0</v>
      </c>
      <c r="G35" s="37">
        <v>59159.24</v>
      </c>
      <c r="H35" s="37">
        <v>0</v>
      </c>
      <c r="I35" s="37">
        <v>0</v>
      </c>
      <c r="J35" s="37">
        <v>0</v>
      </c>
      <c r="K35" s="37">
        <v>0</v>
      </c>
      <c r="L35" s="37">
        <v>0</v>
      </c>
      <c r="M35" s="37">
        <v>0</v>
      </c>
      <c r="N35" s="37">
        <v>0</v>
      </c>
      <c r="O35" s="37">
        <v>0</v>
      </c>
      <c r="P35" s="37">
        <v>0</v>
      </c>
      <c r="Q35" s="37">
        <f>SUM(C35:P35)</f>
        <v>59159.24</v>
      </c>
    </row>
    <row r="36" spans="1:17" ht="45" x14ac:dyDescent="0.25">
      <c r="A36" s="238">
        <v>2181</v>
      </c>
      <c r="B36" s="237" t="s">
        <v>2119</v>
      </c>
      <c r="C36" s="37">
        <v>0</v>
      </c>
      <c r="D36" s="37">
        <v>34521.96</v>
      </c>
      <c r="E36" s="37">
        <v>0</v>
      </c>
      <c r="F36" s="37">
        <v>0</v>
      </c>
      <c r="G36" s="37">
        <v>0</v>
      </c>
      <c r="H36" s="37">
        <v>0</v>
      </c>
      <c r="I36" s="37">
        <v>0</v>
      </c>
      <c r="J36" s="37">
        <v>0</v>
      </c>
      <c r="K36" s="37">
        <v>0</v>
      </c>
      <c r="L36" s="37">
        <v>0</v>
      </c>
      <c r="M36" s="37">
        <v>0</v>
      </c>
      <c r="N36" s="37">
        <v>0</v>
      </c>
      <c r="O36" s="37">
        <v>0</v>
      </c>
      <c r="P36" s="37">
        <v>0</v>
      </c>
      <c r="Q36" s="37">
        <f>SUM(C36:P36)</f>
        <v>34521.96</v>
      </c>
    </row>
    <row r="37" spans="1:17" ht="33.75" x14ac:dyDescent="0.25">
      <c r="A37" s="238">
        <v>2182</v>
      </c>
      <c r="B37" s="237" t="s">
        <v>1798</v>
      </c>
      <c r="C37" s="37">
        <v>0</v>
      </c>
      <c r="D37" s="37">
        <v>415819.89</v>
      </c>
      <c r="E37" s="37">
        <v>0</v>
      </c>
      <c r="F37" s="37">
        <v>0</v>
      </c>
      <c r="G37" s="37">
        <v>0</v>
      </c>
      <c r="H37" s="37">
        <v>0</v>
      </c>
      <c r="I37" s="37">
        <v>0</v>
      </c>
      <c r="J37" s="37">
        <v>0</v>
      </c>
      <c r="K37" s="37">
        <v>0</v>
      </c>
      <c r="L37" s="37">
        <v>0</v>
      </c>
      <c r="M37" s="37">
        <v>126229.72</v>
      </c>
      <c r="N37" s="37">
        <v>0</v>
      </c>
      <c r="O37" s="37">
        <v>0</v>
      </c>
      <c r="P37" s="37">
        <v>0</v>
      </c>
      <c r="Q37" s="37">
        <f>SUM(C37:P37)</f>
        <v>542049.61</v>
      </c>
    </row>
    <row r="38" spans="1:17" ht="33.75" x14ac:dyDescent="0.25">
      <c r="A38" s="238">
        <v>21831</v>
      </c>
      <c r="B38" s="237" t="s">
        <v>2041</v>
      </c>
      <c r="C38" s="37">
        <v>0</v>
      </c>
      <c r="D38" s="37">
        <v>0</v>
      </c>
      <c r="E38" s="37">
        <v>0</v>
      </c>
      <c r="F38" s="37">
        <v>385339.25</v>
      </c>
      <c r="G38" s="37">
        <v>0</v>
      </c>
      <c r="H38" s="37">
        <v>0</v>
      </c>
      <c r="I38" s="37">
        <v>0</v>
      </c>
      <c r="J38" s="37">
        <v>0</v>
      </c>
      <c r="K38" s="37">
        <v>0</v>
      </c>
      <c r="L38" s="37">
        <v>0</v>
      </c>
      <c r="M38" s="37">
        <v>0</v>
      </c>
      <c r="N38" s="37">
        <v>0</v>
      </c>
      <c r="O38" s="37">
        <v>0</v>
      </c>
      <c r="P38" s="37">
        <v>0</v>
      </c>
      <c r="Q38" s="37">
        <f>SUM(C38:P38)</f>
        <v>385339.25</v>
      </c>
    </row>
    <row r="39" spans="1:17" ht="33.75" x14ac:dyDescent="0.25">
      <c r="A39" s="238">
        <v>21838</v>
      </c>
      <c r="B39" s="237" t="s">
        <v>2117</v>
      </c>
      <c r="C39" s="37">
        <v>0</v>
      </c>
      <c r="D39" s="37">
        <v>1523395.77</v>
      </c>
      <c r="E39" s="37">
        <v>0</v>
      </c>
      <c r="F39" s="37">
        <v>0</v>
      </c>
      <c r="G39" s="37">
        <v>0</v>
      </c>
      <c r="H39" s="37">
        <v>0</v>
      </c>
      <c r="I39" s="37">
        <v>0</v>
      </c>
      <c r="J39" s="37">
        <v>0</v>
      </c>
      <c r="K39" s="37">
        <v>0</v>
      </c>
      <c r="L39" s="37">
        <v>0</v>
      </c>
      <c r="M39" s="37">
        <v>0</v>
      </c>
      <c r="N39" s="37">
        <v>0</v>
      </c>
      <c r="O39" s="37">
        <v>0</v>
      </c>
      <c r="P39" s="37">
        <v>0</v>
      </c>
      <c r="Q39" s="37">
        <f>SUM(C39:P39)</f>
        <v>1523395.77</v>
      </c>
    </row>
    <row r="40" spans="1:17" ht="33.75" x14ac:dyDescent="0.25">
      <c r="A40" s="238">
        <v>21841</v>
      </c>
      <c r="B40" s="237" t="s">
        <v>2039</v>
      </c>
      <c r="C40" s="37">
        <v>0</v>
      </c>
      <c r="D40" s="37">
        <v>0</v>
      </c>
      <c r="E40" s="37">
        <v>0</v>
      </c>
      <c r="F40" s="37">
        <v>441951.96</v>
      </c>
      <c r="G40" s="37">
        <v>0</v>
      </c>
      <c r="H40" s="37">
        <v>0</v>
      </c>
      <c r="I40" s="37">
        <v>0</v>
      </c>
      <c r="J40" s="37">
        <v>0</v>
      </c>
      <c r="K40" s="37">
        <v>0</v>
      </c>
      <c r="L40" s="37">
        <v>0</v>
      </c>
      <c r="M40" s="37">
        <v>0</v>
      </c>
      <c r="N40" s="37">
        <v>0</v>
      </c>
      <c r="O40" s="37">
        <v>0</v>
      </c>
      <c r="P40" s="37">
        <v>0</v>
      </c>
      <c r="Q40" s="37">
        <f>SUM(C40:P40)</f>
        <v>441951.96</v>
      </c>
    </row>
    <row r="41" spans="1:17" ht="33.75" x14ac:dyDescent="0.25">
      <c r="A41" s="238">
        <v>21848</v>
      </c>
      <c r="B41" s="237" t="s">
        <v>1796</v>
      </c>
      <c r="C41" s="37">
        <v>0</v>
      </c>
      <c r="D41" s="37">
        <v>138194.79</v>
      </c>
      <c r="E41" s="37">
        <v>0</v>
      </c>
      <c r="F41" s="37">
        <v>0</v>
      </c>
      <c r="G41" s="37">
        <v>341.1</v>
      </c>
      <c r="H41" s="37">
        <v>0</v>
      </c>
      <c r="I41" s="37">
        <v>10550.86</v>
      </c>
      <c r="J41" s="37">
        <v>0</v>
      </c>
      <c r="K41" s="37">
        <v>0</v>
      </c>
      <c r="L41" s="37">
        <v>0</v>
      </c>
      <c r="M41" s="37">
        <v>3996</v>
      </c>
      <c r="N41" s="37">
        <v>0</v>
      </c>
      <c r="O41" s="37">
        <v>0</v>
      </c>
      <c r="P41" s="37">
        <v>0</v>
      </c>
      <c r="Q41" s="37">
        <f>SUM(C41:P41)</f>
        <v>153082.75</v>
      </c>
    </row>
    <row r="42" spans="1:17" x14ac:dyDescent="0.25">
      <c r="A42" s="238">
        <v>2185</v>
      </c>
      <c r="B42" s="237" t="s">
        <v>1421</v>
      </c>
      <c r="C42" s="37">
        <v>0</v>
      </c>
      <c r="D42" s="37">
        <v>30383.84</v>
      </c>
      <c r="E42" s="37">
        <v>0</v>
      </c>
      <c r="F42" s="37">
        <v>0</v>
      </c>
      <c r="G42" s="37">
        <v>0</v>
      </c>
      <c r="H42" s="37">
        <v>0</v>
      </c>
      <c r="I42" s="37">
        <v>0</v>
      </c>
      <c r="J42" s="37">
        <v>0</v>
      </c>
      <c r="K42" s="37">
        <v>0</v>
      </c>
      <c r="L42" s="37">
        <v>0</v>
      </c>
      <c r="M42" s="37">
        <v>0</v>
      </c>
      <c r="N42" s="37">
        <v>0</v>
      </c>
      <c r="O42" s="37">
        <v>0</v>
      </c>
      <c r="P42" s="37">
        <v>0</v>
      </c>
      <c r="Q42" s="37">
        <f>SUM(C42:P42)</f>
        <v>30383.84</v>
      </c>
    </row>
    <row r="43" spans="1:17" ht="22.5" x14ac:dyDescent="0.25">
      <c r="A43" s="238">
        <v>2188</v>
      </c>
      <c r="B43" s="237" t="s">
        <v>1285</v>
      </c>
      <c r="C43" s="37">
        <v>0</v>
      </c>
      <c r="D43" s="37">
        <v>46204.54</v>
      </c>
      <c r="E43" s="37">
        <v>0</v>
      </c>
      <c r="F43" s="37">
        <v>329458.81</v>
      </c>
      <c r="G43" s="37">
        <v>426992.95</v>
      </c>
      <c r="H43" s="37">
        <v>0</v>
      </c>
      <c r="I43" s="37">
        <v>0</v>
      </c>
      <c r="J43" s="37">
        <v>0</v>
      </c>
      <c r="K43" s="37">
        <v>0</v>
      </c>
      <c r="L43" s="37">
        <v>0</v>
      </c>
      <c r="M43" s="37">
        <v>0</v>
      </c>
      <c r="N43" s="37">
        <v>0</v>
      </c>
      <c r="O43" s="37">
        <v>0</v>
      </c>
      <c r="P43" s="37">
        <v>0</v>
      </c>
      <c r="Q43" s="37">
        <f>SUM(C43:P43)</f>
        <v>802656.3</v>
      </c>
    </row>
    <row r="44" spans="1:17" x14ac:dyDescent="0.25">
      <c r="A44" s="238">
        <v>231311</v>
      </c>
      <c r="B44" s="237" t="s">
        <v>1437</v>
      </c>
      <c r="C44" s="37">
        <v>0</v>
      </c>
      <c r="D44" s="37">
        <v>1817167.8</v>
      </c>
      <c r="E44" s="37">
        <v>0</v>
      </c>
      <c r="F44" s="37">
        <v>0</v>
      </c>
      <c r="G44" s="37">
        <v>0</v>
      </c>
      <c r="H44" s="37">
        <v>0</v>
      </c>
      <c r="I44" s="37">
        <v>0</v>
      </c>
      <c r="J44" s="37">
        <v>0</v>
      </c>
      <c r="K44" s="37">
        <v>0</v>
      </c>
      <c r="L44" s="37">
        <v>0</v>
      </c>
      <c r="M44" s="37">
        <v>0</v>
      </c>
      <c r="N44" s="37">
        <v>0</v>
      </c>
      <c r="O44" s="37">
        <v>0</v>
      </c>
      <c r="P44" s="37">
        <v>0</v>
      </c>
      <c r="Q44" s="37">
        <f>SUM(C44:P44)</f>
        <v>1817167.8</v>
      </c>
    </row>
    <row r="45" spans="1:17" x14ac:dyDescent="0.25">
      <c r="A45" s="238">
        <v>231312</v>
      </c>
      <c r="B45" s="237" t="s">
        <v>1435</v>
      </c>
      <c r="C45" s="37">
        <v>0</v>
      </c>
      <c r="D45" s="37">
        <v>0</v>
      </c>
      <c r="E45" s="37">
        <v>0</v>
      </c>
      <c r="F45" s="37">
        <v>5560400.9699999997</v>
      </c>
      <c r="G45" s="37">
        <v>0</v>
      </c>
      <c r="H45" s="37">
        <v>0</v>
      </c>
      <c r="I45" s="37">
        <v>0</v>
      </c>
      <c r="J45" s="37">
        <v>0</v>
      </c>
      <c r="K45" s="37">
        <v>0</v>
      </c>
      <c r="L45" s="37">
        <v>0</v>
      </c>
      <c r="M45" s="37">
        <v>0</v>
      </c>
      <c r="N45" s="37">
        <v>0</v>
      </c>
      <c r="O45" s="37">
        <v>0</v>
      </c>
      <c r="P45" s="37">
        <v>0</v>
      </c>
      <c r="Q45" s="37">
        <f>SUM(C45:P45)</f>
        <v>5560400.9699999997</v>
      </c>
    </row>
    <row r="46" spans="1:17" ht="22.5" x14ac:dyDescent="0.25">
      <c r="A46" s="238">
        <v>231313</v>
      </c>
      <c r="B46" s="237" t="s">
        <v>1961</v>
      </c>
      <c r="C46" s="37">
        <v>0</v>
      </c>
      <c r="D46" s="37">
        <v>0</v>
      </c>
      <c r="E46" s="37">
        <v>0</v>
      </c>
      <c r="F46" s="37">
        <v>0</v>
      </c>
      <c r="G46" s="37">
        <v>0</v>
      </c>
      <c r="H46" s="37">
        <v>0</v>
      </c>
      <c r="I46" s="37">
        <v>1182935.33</v>
      </c>
      <c r="J46" s="37">
        <v>0</v>
      </c>
      <c r="K46" s="37">
        <v>0</v>
      </c>
      <c r="L46" s="37">
        <v>0</v>
      </c>
      <c r="M46" s="37">
        <v>0</v>
      </c>
      <c r="N46" s="37">
        <v>0</v>
      </c>
      <c r="O46" s="37">
        <v>0</v>
      </c>
      <c r="P46" s="37">
        <v>0</v>
      </c>
      <c r="Q46" s="37">
        <f>SUM(C46:P46)</f>
        <v>1182935.33</v>
      </c>
    </row>
    <row r="47" spans="1:17" ht="22.5" x14ac:dyDescent="0.25">
      <c r="A47" s="238">
        <v>231314</v>
      </c>
      <c r="B47" s="237" t="s">
        <v>2006</v>
      </c>
      <c r="C47" s="37">
        <v>0</v>
      </c>
      <c r="D47" s="37">
        <v>0</v>
      </c>
      <c r="E47" s="37">
        <v>0</v>
      </c>
      <c r="F47" s="37">
        <v>0</v>
      </c>
      <c r="G47" s="37">
        <v>1914946.7</v>
      </c>
      <c r="H47" s="37">
        <v>0</v>
      </c>
      <c r="I47" s="37">
        <v>0</v>
      </c>
      <c r="J47" s="37">
        <v>0</v>
      </c>
      <c r="K47" s="37">
        <v>0</v>
      </c>
      <c r="L47" s="37">
        <v>0</v>
      </c>
      <c r="M47" s="37">
        <v>0</v>
      </c>
      <c r="N47" s="37">
        <v>0</v>
      </c>
      <c r="O47" s="37">
        <v>0</v>
      </c>
      <c r="P47" s="37">
        <v>0</v>
      </c>
      <c r="Q47" s="37">
        <f>SUM(C47:P47)</f>
        <v>1914946.7</v>
      </c>
    </row>
    <row r="48" spans="1:17" x14ac:dyDescent="0.25">
      <c r="A48" s="238">
        <v>231318</v>
      </c>
      <c r="B48" s="237" t="s">
        <v>2050</v>
      </c>
      <c r="C48" s="37">
        <v>0</v>
      </c>
      <c r="D48" s="37">
        <v>0</v>
      </c>
      <c r="E48" s="37">
        <v>71808.19</v>
      </c>
      <c r="F48" s="37">
        <v>0</v>
      </c>
      <c r="G48" s="37">
        <v>0</v>
      </c>
      <c r="H48" s="37">
        <v>0</v>
      </c>
      <c r="I48" s="37">
        <v>0</v>
      </c>
      <c r="J48" s="37">
        <v>0</v>
      </c>
      <c r="K48" s="37">
        <v>0</v>
      </c>
      <c r="L48" s="37">
        <v>0</v>
      </c>
      <c r="M48" s="37">
        <v>0</v>
      </c>
      <c r="N48" s="37">
        <v>0</v>
      </c>
      <c r="O48" s="37">
        <v>0</v>
      </c>
      <c r="P48" s="37">
        <v>0</v>
      </c>
      <c r="Q48" s="37">
        <f>SUM(C48:P48)</f>
        <v>71808.19</v>
      </c>
    </row>
    <row r="49" spans="1:17" ht="33.75" x14ac:dyDescent="0.25">
      <c r="A49" s="238">
        <v>23151</v>
      </c>
      <c r="B49" s="237" t="s">
        <v>1649</v>
      </c>
      <c r="C49" s="37">
        <v>0</v>
      </c>
      <c r="D49" s="37">
        <v>0</v>
      </c>
      <c r="E49" s="37">
        <v>0</v>
      </c>
      <c r="F49" s="37">
        <v>0</v>
      </c>
      <c r="G49" s="37">
        <v>0</v>
      </c>
      <c r="H49" s="37">
        <v>0</v>
      </c>
      <c r="I49" s="37">
        <v>0</v>
      </c>
      <c r="J49" s="37">
        <v>0</v>
      </c>
      <c r="K49" s="37">
        <v>0</v>
      </c>
      <c r="L49" s="37">
        <v>0</v>
      </c>
      <c r="M49" s="37">
        <v>41075681.479999997</v>
      </c>
      <c r="N49" s="37">
        <v>0</v>
      </c>
      <c r="O49" s="37">
        <v>318418.90999999997</v>
      </c>
      <c r="P49" s="37">
        <v>0</v>
      </c>
      <c r="Q49" s="37">
        <f>SUM(C49:P49)</f>
        <v>41394100.389999993</v>
      </c>
    </row>
    <row r="50" spans="1:17" ht="33.75" x14ac:dyDescent="0.25">
      <c r="A50" s="238">
        <v>23152</v>
      </c>
      <c r="B50" s="237" t="s">
        <v>1794</v>
      </c>
      <c r="C50" s="37">
        <v>0</v>
      </c>
      <c r="D50" s="37">
        <v>0</v>
      </c>
      <c r="E50" s="37">
        <v>0</v>
      </c>
      <c r="F50" s="37">
        <v>0</v>
      </c>
      <c r="G50" s="37">
        <v>0</v>
      </c>
      <c r="H50" s="37">
        <v>0</v>
      </c>
      <c r="I50" s="37">
        <v>0</v>
      </c>
      <c r="J50" s="37">
        <v>0</v>
      </c>
      <c r="K50" s="37">
        <v>0</v>
      </c>
      <c r="L50" s="37">
        <v>0</v>
      </c>
      <c r="M50" s="37">
        <v>824427.29</v>
      </c>
      <c r="N50" s="37">
        <v>0</v>
      </c>
      <c r="O50" s="37">
        <v>0</v>
      </c>
      <c r="P50" s="37">
        <v>0</v>
      </c>
      <c r="Q50" s="37">
        <f>SUM(C50:P50)</f>
        <v>824427.29</v>
      </c>
    </row>
    <row r="51" spans="1:17" x14ac:dyDescent="0.25">
      <c r="A51" s="238">
        <v>2317311</v>
      </c>
      <c r="B51" s="237" t="s">
        <v>1437</v>
      </c>
      <c r="C51" s="37">
        <v>0</v>
      </c>
      <c r="D51" s="37">
        <v>189600.16</v>
      </c>
      <c r="E51" s="37">
        <v>0</v>
      </c>
      <c r="F51" s="37">
        <v>0</v>
      </c>
      <c r="G51" s="37">
        <v>0</v>
      </c>
      <c r="H51" s="37">
        <v>0</v>
      </c>
      <c r="I51" s="37">
        <v>0</v>
      </c>
      <c r="J51" s="37">
        <v>0</v>
      </c>
      <c r="K51" s="37">
        <v>0</v>
      </c>
      <c r="L51" s="37">
        <v>0</v>
      </c>
      <c r="M51" s="37">
        <v>0</v>
      </c>
      <c r="N51" s="37">
        <v>0</v>
      </c>
      <c r="O51" s="37">
        <v>0</v>
      </c>
      <c r="P51" s="37">
        <v>0</v>
      </c>
      <c r="Q51" s="37">
        <f>SUM(C51:P51)</f>
        <v>189600.16</v>
      </c>
    </row>
    <row r="52" spans="1:17" x14ac:dyDescent="0.25">
      <c r="A52" s="238">
        <v>2317312</v>
      </c>
      <c r="B52" s="237" t="s">
        <v>1435</v>
      </c>
      <c r="C52" s="37">
        <v>0</v>
      </c>
      <c r="D52" s="37">
        <v>0</v>
      </c>
      <c r="E52" s="37">
        <v>0</v>
      </c>
      <c r="F52" s="37">
        <v>2359017.91</v>
      </c>
      <c r="G52" s="37">
        <v>0</v>
      </c>
      <c r="H52" s="37">
        <v>0</v>
      </c>
      <c r="I52" s="37">
        <v>0</v>
      </c>
      <c r="J52" s="37">
        <v>0</v>
      </c>
      <c r="K52" s="37">
        <v>0</v>
      </c>
      <c r="L52" s="37">
        <v>0</v>
      </c>
      <c r="M52" s="37">
        <v>0</v>
      </c>
      <c r="N52" s="37">
        <v>0</v>
      </c>
      <c r="O52" s="37">
        <v>0</v>
      </c>
      <c r="P52" s="37">
        <v>0</v>
      </c>
      <c r="Q52" s="37">
        <f>SUM(C52:P52)</f>
        <v>2359017.91</v>
      </c>
    </row>
    <row r="53" spans="1:17" ht="45" x14ac:dyDescent="0.25">
      <c r="A53" s="238">
        <v>238</v>
      </c>
      <c r="B53" s="237" t="s">
        <v>1792</v>
      </c>
      <c r="C53" s="37">
        <v>0</v>
      </c>
      <c r="D53" s="37">
        <v>88220.29</v>
      </c>
      <c r="E53" s="37">
        <v>0</v>
      </c>
      <c r="F53" s="37">
        <v>35926.46</v>
      </c>
      <c r="G53" s="37">
        <v>0</v>
      </c>
      <c r="H53" s="37">
        <v>0</v>
      </c>
      <c r="I53" s="37">
        <v>0</v>
      </c>
      <c r="J53" s="37">
        <v>0</v>
      </c>
      <c r="K53" s="37">
        <v>0</v>
      </c>
      <c r="L53" s="37">
        <v>0</v>
      </c>
      <c r="M53" s="37">
        <v>240107.64</v>
      </c>
      <c r="N53" s="37">
        <v>0</v>
      </c>
      <c r="O53" s="37">
        <v>0</v>
      </c>
      <c r="P53" s="37">
        <v>0</v>
      </c>
      <c r="Q53" s="37">
        <f>SUM(C53:P53)</f>
        <v>364254.39</v>
      </c>
    </row>
    <row r="54" spans="1:17" x14ac:dyDescent="0.25">
      <c r="A54" s="238">
        <v>2743</v>
      </c>
      <c r="B54" s="237" t="s">
        <v>1496</v>
      </c>
      <c r="C54" s="37">
        <v>56900</v>
      </c>
      <c r="D54" s="37">
        <v>0</v>
      </c>
      <c r="E54" s="37">
        <v>0</v>
      </c>
      <c r="F54" s="37">
        <v>0</v>
      </c>
      <c r="G54" s="37">
        <v>0</v>
      </c>
      <c r="H54" s="37">
        <v>0</v>
      </c>
      <c r="I54" s="37">
        <v>0</v>
      </c>
      <c r="J54" s="37">
        <v>0</v>
      </c>
      <c r="K54" s="37">
        <v>0</v>
      </c>
      <c r="L54" s="37">
        <v>0</v>
      </c>
      <c r="M54" s="37">
        <v>0</v>
      </c>
      <c r="N54" s="37">
        <v>0</v>
      </c>
      <c r="O54" s="37">
        <v>0</v>
      </c>
      <c r="P54" s="37">
        <v>0</v>
      </c>
      <c r="Q54" s="37">
        <f>SUM(C54:P54)</f>
        <v>56900</v>
      </c>
    </row>
    <row r="55" spans="1:17" ht="33.75" x14ac:dyDescent="0.25">
      <c r="A55" s="238">
        <v>45441</v>
      </c>
      <c r="B55" s="237" t="s">
        <v>1707</v>
      </c>
      <c r="C55" s="37">
        <v>0</v>
      </c>
      <c r="D55" s="37">
        <v>0</v>
      </c>
      <c r="E55" s="37">
        <v>0</v>
      </c>
      <c r="F55" s="37">
        <v>0</v>
      </c>
      <c r="G55" s="37">
        <v>0</v>
      </c>
      <c r="H55" s="37">
        <v>0</v>
      </c>
      <c r="I55" s="37">
        <v>0</v>
      </c>
      <c r="J55" s="37">
        <v>0</v>
      </c>
      <c r="K55" s="37">
        <v>0</v>
      </c>
      <c r="L55" s="37">
        <v>0</v>
      </c>
      <c r="M55" s="37">
        <v>0</v>
      </c>
      <c r="N55" s="37">
        <v>198599.92</v>
      </c>
      <c r="O55" s="37">
        <v>0</v>
      </c>
      <c r="P55" s="37">
        <v>0</v>
      </c>
      <c r="Q55" s="37">
        <f>SUM(C55:P55)</f>
        <v>198599.92</v>
      </c>
    </row>
    <row r="56" spans="1:17" ht="22.5" x14ac:dyDescent="0.25">
      <c r="A56" s="238">
        <v>4581</v>
      </c>
      <c r="B56" s="237" t="s">
        <v>1804</v>
      </c>
      <c r="C56" s="37">
        <v>0</v>
      </c>
      <c r="D56" s="37">
        <v>0</v>
      </c>
      <c r="E56" s="37">
        <v>0</v>
      </c>
      <c r="F56" s="37">
        <v>0</v>
      </c>
      <c r="G56" s="37">
        <v>0</v>
      </c>
      <c r="H56" s="37">
        <v>0</v>
      </c>
      <c r="I56" s="37">
        <v>0</v>
      </c>
      <c r="J56" s="37">
        <v>0</v>
      </c>
      <c r="K56" s="37">
        <v>0</v>
      </c>
      <c r="L56" s="37">
        <v>0</v>
      </c>
      <c r="M56" s="37">
        <v>229378.38</v>
      </c>
      <c r="N56" s="37">
        <v>0</v>
      </c>
      <c r="O56" s="37">
        <v>0</v>
      </c>
      <c r="P56" s="37">
        <v>0</v>
      </c>
      <c r="Q56" s="37">
        <f>SUM(C56:P56)</f>
        <v>229378.38</v>
      </c>
    </row>
    <row r="57" spans="1:17" ht="12.75" x14ac:dyDescent="0.25">
      <c r="A57" s="234" t="s">
        <v>2205</v>
      </c>
      <c r="B57" s="233"/>
      <c r="C57" s="175">
        <v>12239680.310000001</v>
      </c>
      <c r="D57" s="175">
        <v>0</v>
      </c>
      <c r="E57" s="175">
        <v>0</v>
      </c>
      <c r="F57" s="175">
        <v>0</v>
      </c>
      <c r="G57" s="175">
        <v>0</v>
      </c>
      <c r="H57" s="175">
        <v>0</v>
      </c>
      <c r="I57" s="175">
        <v>0</v>
      </c>
      <c r="J57" s="175">
        <v>0</v>
      </c>
      <c r="K57" s="175">
        <v>0</v>
      </c>
      <c r="L57" s="175">
        <v>0</v>
      </c>
      <c r="M57" s="175">
        <v>0</v>
      </c>
      <c r="N57" s="175">
        <v>0</v>
      </c>
      <c r="O57" s="175">
        <v>0</v>
      </c>
      <c r="P57" s="175">
        <v>0</v>
      </c>
      <c r="Q57" s="175">
        <f>SUM(C57:P57)</f>
        <v>12239680.310000001</v>
      </c>
    </row>
    <row r="58" spans="1:17" ht="12.75" x14ac:dyDescent="0.25">
      <c r="A58" s="234" t="s">
        <v>2260</v>
      </c>
      <c r="B58" s="233"/>
      <c r="C58" s="175">
        <v>9416936.4900000002</v>
      </c>
      <c r="D58" s="175">
        <v>0</v>
      </c>
      <c r="E58" s="175">
        <v>0</v>
      </c>
      <c r="F58" s="175">
        <v>0</v>
      </c>
      <c r="G58" s="175">
        <v>0</v>
      </c>
      <c r="H58" s="175">
        <v>0</v>
      </c>
      <c r="I58" s="175">
        <v>0</v>
      </c>
      <c r="J58" s="175">
        <v>0</v>
      </c>
      <c r="K58" s="175">
        <v>0</v>
      </c>
      <c r="L58" s="175">
        <v>0</v>
      </c>
      <c r="M58" s="175">
        <v>0</v>
      </c>
      <c r="N58" s="175">
        <v>0</v>
      </c>
      <c r="O58" s="175">
        <v>0</v>
      </c>
      <c r="P58" s="175">
        <v>0</v>
      </c>
      <c r="Q58" s="175">
        <f>SUM(C58:P58)</f>
        <v>9416936.4900000002</v>
      </c>
    </row>
    <row r="59" spans="1:17" ht="45" x14ac:dyDescent="0.25">
      <c r="A59" s="236">
        <v>13911</v>
      </c>
      <c r="B59" s="235" t="s">
        <v>1532</v>
      </c>
      <c r="C59" s="175">
        <v>63960</v>
      </c>
      <c r="D59" s="175">
        <v>0</v>
      </c>
      <c r="E59" s="175">
        <v>0</v>
      </c>
      <c r="F59" s="175">
        <v>0</v>
      </c>
      <c r="G59" s="175">
        <v>0</v>
      </c>
      <c r="H59" s="175">
        <v>0</v>
      </c>
      <c r="I59" s="175">
        <v>0</v>
      </c>
      <c r="J59" s="175">
        <v>0</v>
      </c>
      <c r="K59" s="175">
        <v>0</v>
      </c>
      <c r="L59" s="175">
        <v>0</v>
      </c>
      <c r="M59" s="175">
        <v>0</v>
      </c>
      <c r="N59" s="175">
        <v>0</v>
      </c>
      <c r="O59" s="175">
        <v>0</v>
      </c>
      <c r="P59" s="175">
        <v>0</v>
      </c>
      <c r="Q59" s="175">
        <f>SUM(C59:P59)</f>
        <v>63960</v>
      </c>
    </row>
    <row r="60" spans="1:17" ht="33.75" x14ac:dyDescent="0.25">
      <c r="A60" s="236">
        <v>13912</v>
      </c>
      <c r="B60" s="235" t="s">
        <v>1530</v>
      </c>
      <c r="C60" s="175">
        <v>125414</v>
      </c>
      <c r="D60" s="175">
        <v>0</v>
      </c>
      <c r="E60" s="175">
        <v>0</v>
      </c>
      <c r="F60" s="175">
        <v>0</v>
      </c>
      <c r="G60" s="175">
        <v>0</v>
      </c>
      <c r="H60" s="175">
        <v>0</v>
      </c>
      <c r="I60" s="175">
        <v>0</v>
      </c>
      <c r="J60" s="175">
        <v>0</v>
      </c>
      <c r="K60" s="175">
        <v>0</v>
      </c>
      <c r="L60" s="175">
        <v>0</v>
      </c>
      <c r="M60" s="175">
        <v>0</v>
      </c>
      <c r="N60" s="175">
        <v>0</v>
      </c>
      <c r="O60" s="175">
        <v>0</v>
      </c>
      <c r="P60" s="175">
        <v>0</v>
      </c>
      <c r="Q60" s="175">
        <f>SUM(C60:P60)</f>
        <v>125414</v>
      </c>
    </row>
    <row r="61" spans="1:17" ht="33.75" x14ac:dyDescent="0.25">
      <c r="A61" s="236">
        <v>13913</v>
      </c>
      <c r="B61" s="235" t="s">
        <v>1528</v>
      </c>
      <c r="C61" s="175">
        <v>98156</v>
      </c>
      <c r="D61" s="175">
        <v>0</v>
      </c>
      <c r="E61" s="175">
        <v>0</v>
      </c>
      <c r="F61" s="175">
        <v>0</v>
      </c>
      <c r="G61" s="175">
        <v>0</v>
      </c>
      <c r="H61" s="175">
        <v>0</v>
      </c>
      <c r="I61" s="175">
        <v>0</v>
      </c>
      <c r="J61" s="175">
        <v>0</v>
      </c>
      <c r="K61" s="175">
        <v>0</v>
      </c>
      <c r="L61" s="175">
        <v>0</v>
      </c>
      <c r="M61" s="175">
        <v>0</v>
      </c>
      <c r="N61" s="175">
        <v>0</v>
      </c>
      <c r="O61" s="175">
        <v>0</v>
      </c>
      <c r="P61" s="175">
        <v>0</v>
      </c>
      <c r="Q61" s="175">
        <f>SUM(C61:P61)</f>
        <v>98156</v>
      </c>
    </row>
    <row r="62" spans="1:17" ht="45" x14ac:dyDescent="0.25">
      <c r="A62" s="236">
        <v>13914</v>
      </c>
      <c r="B62" s="235" t="s">
        <v>1526</v>
      </c>
      <c r="C62" s="175">
        <v>93338</v>
      </c>
      <c r="D62" s="175">
        <v>0</v>
      </c>
      <c r="E62" s="175">
        <v>0</v>
      </c>
      <c r="F62" s="175">
        <v>0</v>
      </c>
      <c r="G62" s="175">
        <v>0</v>
      </c>
      <c r="H62" s="175">
        <v>0</v>
      </c>
      <c r="I62" s="175">
        <v>0</v>
      </c>
      <c r="J62" s="175">
        <v>0</v>
      </c>
      <c r="K62" s="175">
        <v>0</v>
      </c>
      <c r="L62" s="175">
        <v>0</v>
      </c>
      <c r="M62" s="175">
        <v>0</v>
      </c>
      <c r="N62" s="175">
        <v>0</v>
      </c>
      <c r="O62" s="175">
        <v>0</v>
      </c>
      <c r="P62" s="175">
        <v>0</v>
      </c>
      <c r="Q62" s="175">
        <f>SUM(C62:P62)</f>
        <v>93338</v>
      </c>
    </row>
    <row r="63" spans="1:17" ht="33.75" x14ac:dyDescent="0.25">
      <c r="A63" s="236">
        <v>139172</v>
      </c>
      <c r="B63" s="235" t="s">
        <v>1524</v>
      </c>
      <c r="C63" s="175">
        <v>113176</v>
      </c>
      <c r="D63" s="175">
        <v>0</v>
      </c>
      <c r="E63" s="175">
        <v>0</v>
      </c>
      <c r="F63" s="175">
        <v>0</v>
      </c>
      <c r="G63" s="175">
        <v>0</v>
      </c>
      <c r="H63" s="175">
        <v>0</v>
      </c>
      <c r="I63" s="175">
        <v>0</v>
      </c>
      <c r="J63" s="175">
        <v>0</v>
      </c>
      <c r="K63" s="175">
        <v>0</v>
      </c>
      <c r="L63" s="175">
        <v>0</v>
      </c>
      <c r="M63" s="175">
        <v>0</v>
      </c>
      <c r="N63" s="175">
        <v>0</v>
      </c>
      <c r="O63" s="175">
        <v>0</v>
      </c>
      <c r="P63" s="175">
        <v>0</v>
      </c>
      <c r="Q63" s="175">
        <f>SUM(C63:P63)</f>
        <v>113176</v>
      </c>
    </row>
    <row r="64" spans="1:17" ht="33.75" x14ac:dyDescent="0.25">
      <c r="A64" s="236">
        <v>139173</v>
      </c>
      <c r="B64" s="235" t="s">
        <v>1522</v>
      </c>
      <c r="C64" s="175">
        <v>33254</v>
      </c>
      <c r="D64" s="175">
        <v>0</v>
      </c>
      <c r="E64" s="175">
        <v>0</v>
      </c>
      <c r="F64" s="175">
        <v>0</v>
      </c>
      <c r="G64" s="175">
        <v>0</v>
      </c>
      <c r="H64" s="175">
        <v>0</v>
      </c>
      <c r="I64" s="175">
        <v>0</v>
      </c>
      <c r="J64" s="175">
        <v>0</v>
      </c>
      <c r="K64" s="175">
        <v>0</v>
      </c>
      <c r="L64" s="175">
        <v>0</v>
      </c>
      <c r="M64" s="175">
        <v>0</v>
      </c>
      <c r="N64" s="175">
        <v>0</v>
      </c>
      <c r="O64" s="175">
        <v>0</v>
      </c>
      <c r="P64" s="175">
        <v>0</v>
      </c>
      <c r="Q64" s="175">
        <f>SUM(C64:P64)</f>
        <v>33254</v>
      </c>
    </row>
    <row r="65" spans="1:17" ht="33.75" x14ac:dyDescent="0.25">
      <c r="A65" s="236">
        <v>13918</v>
      </c>
      <c r="B65" s="235" t="s">
        <v>1520</v>
      </c>
      <c r="C65" s="175">
        <v>7339</v>
      </c>
      <c r="D65" s="175">
        <v>0</v>
      </c>
      <c r="E65" s="175">
        <v>0</v>
      </c>
      <c r="F65" s="175">
        <v>0</v>
      </c>
      <c r="G65" s="175">
        <v>0</v>
      </c>
      <c r="H65" s="175">
        <v>0</v>
      </c>
      <c r="I65" s="175">
        <v>0</v>
      </c>
      <c r="J65" s="175">
        <v>0</v>
      </c>
      <c r="K65" s="175">
        <v>0</v>
      </c>
      <c r="L65" s="175">
        <v>0</v>
      </c>
      <c r="M65" s="175">
        <v>0</v>
      </c>
      <c r="N65" s="175">
        <v>0</v>
      </c>
      <c r="O65" s="175">
        <v>0</v>
      </c>
      <c r="P65" s="175">
        <v>0</v>
      </c>
      <c r="Q65" s="175">
        <f>SUM(C65:P65)</f>
        <v>7339</v>
      </c>
    </row>
    <row r="66" spans="1:17" ht="45" x14ac:dyDescent="0.25">
      <c r="A66" s="236">
        <v>13932</v>
      </c>
      <c r="B66" s="235" t="s">
        <v>1518</v>
      </c>
      <c r="C66" s="175">
        <v>2748086</v>
      </c>
      <c r="D66" s="175">
        <v>0</v>
      </c>
      <c r="E66" s="175">
        <v>0</v>
      </c>
      <c r="F66" s="175">
        <v>0</v>
      </c>
      <c r="G66" s="175">
        <v>0</v>
      </c>
      <c r="H66" s="175">
        <v>0</v>
      </c>
      <c r="I66" s="175">
        <v>0</v>
      </c>
      <c r="J66" s="175">
        <v>0</v>
      </c>
      <c r="K66" s="175">
        <v>0</v>
      </c>
      <c r="L66" s="175">
        <v>0</v>
      </c>
      <c r="M66" s="175">
        <v>0</v>
      </c>
      <c r="N66" s="175">
        <v>0</v>
      </c>
      <c r="O66" s="175">
        <v>0</v>
      </c>
      <c r="P66" s="175">
        <v>0</v>
      </c>
      <c r="Q66" s="175">
        <f>SUM(C66:P66)</f>
        <v>2748086</v>
      </c>
    </row>
    <row r="67" spans="1:17" ht="22.5" x14ac:dyDescent="0.25">
      <c r="A67" s="236">
        <v>192</v>
      </c>
      <c r="B67" s="235" t="s">
        <v>2241</v>
      </c>
      <c r="C67" s="175">
        <v>795306.49</v>
      </c>
      <c r="D67" s="175">
        <v>0</v>
      </c>
      <c r="E67" s="175">
        <v>0</v>
      </c>
      <c r="F67" s="175">
        <v>0</v>
      </c>
      <c r="G67" s="175">
        <v>0</v>
      </c>
      <c r="H67" s="175">
        <v>0</v>
      </c>
      <c r="I67" s="175">
        <v>0</v>
      </c>
      <c r="J67" s="175">
        <v>0</v>
      </c>
      <c r="K67" s="175">
        <v>0</v>
      </c>
      <c r="L67" s="175">
        <v>0</v>
      </c>
      <c r="M67" s="175">
        <v>0</v>
      </c>
      <c r="N67" s="175">
        <v>0</v>
      </c>
      <c r="O67" s="175">
        <v>0</v>
      </c>
      <c r="P67" s="175">
        <v>0</v>
      </c>
      <c r="Q67" s="175">
        <f>SUM(C67:P67)</f>
        <v>795306.49</v>
      </c>
    </row>
    <row r="68" spans="1:17" ht="22.5" x14ac:dyDescent="0.25">
      <c r="A68" s="236">
        <v>198</v>
      </c>
      <c r="B68" s="235" t="s">
        <v>2129</v>
      </c>
      <c r="C68" s="175">
        <v>5338907</v>
      </c>
      <c r="D68" s="175">
        <v>0</v>
      </c>
      <c r="E68" s="175">
        <v>0</v>
      </c>
      <c r="F68" s="175">
        <v>0</v>
      </c>
      <c r="G68" s="175">
        <v>0</v>
      </c>
      <c r="H68" s="175">
        <v>0</v>
      </c>
      <c r="I68" s="175">
        <v>0</v>
      </c>
      <c r="J68" s="175">
        <v>0</v>
      </c>
      <c r="K68" s="175">
        <v>0</v>
      </c>
      <c r="L68" s="175">
        <v>0</v>
      </c>
      <c r="M68" s="175">
        <v>0</v>
      </c>
      <c r="N68" s="175">
        <v>0</v>
      </c>
      <c r="O68" s="175">
        <v>0</v>
      </c>
      <c r="P68" s="175">
        <v>0</v>
      </c>
      <c r="Q68" s="175">
        <f>SUM(C68:P68)</f>
        <v>5338907</v>
      </c>
    </row>
    <row r="69" spans="1:17" ht="12.75" x14ac:dyDescent="0.25">
      <c r="A69" s="234" t="s">
        <v>1388</v>
      </c>
      <c r="B69" s="233"/>
      <c r="C69" s="175">
        <v>2822743.82</v>
      </c>
      <c r="D69" s="175">
        <v>0</v>
      </c>
      <c r="E69" s="175">
        <v>0</v>
      </c>
      <c r="F69" s="175">
        <v>0</v>
      </c>
      <c r="G69" s="175">
        <v>0</v>
      </c>
      <c r="H69" s="175">
        <v>0</v>
      </c>
      <c r="I69" s="175">
        <v>0</v>
      </c>
      <c r="J69" s="175">
        <v>0</v>
      </c>
      <c r="K69" s="175">
        <v>0</v>
      </c>
      <c r="L69" s="175">
        <v>0</v>
      </c>
      <c r="M69" s="175">
        <v>0</v>
      </c>
      <c r="N69" s="175">
        <v>0</v>
      </c>
      <c r="O69" s="175">
        <v>0</v>
      </c>
      <c r="P69" s="175">
        <v>0</v>
      </c>
      <c r="Q69" s="175">
        <f>SUM(C69:P69)</f>
        <v>2822743.82</v>
      </c>
    </row>
    <row r="70" spans="1:17" ht="22.5" x14ac:dyDescent="0.25">
      <c r="A70" s="236">
        <v>16441</v>
      </c>
      <c r="B70" s="235" t="s">
        <v>2250</v>
      </c>
      <c r="C70" s="175">
        <v>2017633.29</v>
      </c>
      <c r="D70" s="175">
        <v>0</v>
      </c>
      <c r="E70" s="175">
        <v>0</v>
      </c>
      <c r="F70" s="175">
        <v>0</v>
      </c>
      <c r="G70" s="175">
        <v>0</v>
      </c>
      <c r="H70" s="175">
        <v>0</v>
      </c>
      <c r="I70" s="175">
        <v>0</v>
      </c>
      <c r="J70" s="175">
        <v>0</v>
      </c>
      <c r="K70" s="175">
        <v>0</v>
      </c>
      <c r="L70" s="175">
        <v>0</v>
      </c>
      <c r="M70" s="175">
        <v>0</v>
      </c>
      <c r="N70" s="175">
        <v>0</v>
      </c>
      <c r="O70" s="175">
        <v>0</v>
      </c>
      <c r="P70" s="175">
        <v>0</v>
      </c>
      <c r="Q70" s="175">
        <f>SUM(C70:P70)</f>
        <v>2017633.29</v>
      </c>
    </row>
    <row r="71" spans="1:17" x14ac:dyDescent="0.25">
      <c r="A71" s="236">
        <v>204412</v>
      </c>
      <c r="B71" s="235" t="s">
        <v>1455</v>
      </c>
      <c r="C71" s="175">
        <v>69233.34</v>
      </c>
      <c r="D71" s="175">
        <v>0</v>
      </c>
      <c r="E71" s="175">
        <v>0</v>
      </c>
      <c r="F71" s="175">
        <v>0</v>
      </c>
      <c r="G71" s="175">
        <v>0</v>
      </c>
      <c r="H71" s="175">
        <v>0</v>
      </c>
      <c r="I71" s="175">
        <v>0</v>
      </c>
      <c r="J71" s="175">
        <v>0</v>
      </c>
      <c r="K71" s="175">
        <v>0</v>
      </c>
      <c r="L71" s="175">
        <v>0</v>
      </c>
      <c r="M71" s="175">
        <v>0</v>
      </c>
      <c r="N71" s="175">
        <v>0</v>
      </c>
      <c r="O71" s="175">
        <v>0</v>
      </c>
      <c r="P71" s="175">
        <v>0</v>
      </c>
      <c r="Q71" s="175">
        <f>SUM(C71:P71)</f>
        <v>69233.34</v>
      </c>
    </row>
    <row r="72" spans="1:17" ht="22.5" x14ac:dyDescent="0.25">
      <c r="A72" s="236">
        <v>2188</v>
      </c>
      <c r="B72" s="235" t="s">
        <v>1285</v>
      </c>
      <c r="C72" s="175">
        <v>3918.92</v>
      </c>
      <c r="D72" s="175">
        <v>0</v>
      </c>
      <c r="E72" s="175">
        <v>0</v>
      </c>
      <c r="F72" s="175">
        <v>0</v>
      </c>
      <c r="G72" s="175">
        <v>0</v>
      </c>
      <c r="H72" s="175">
        <v>0</v>
      </c>
      <c r="I72" s="175">
        <v>0</v>
      </c>
      <c r="J72" s="175">
        <v>0</v>
      </c>
      <c r="K72" s="175">
        <v>0</v>
      </c>
      <c r="L72" s="175">
        <v>0</v>
      </c>
      <c r="M72" s="175">
        <v>0</v>
      </c>
      <c r="N72" s="175">
        <v>0</v>
      </c>
      <c r="O72" s="175">
        <v>0</v>
      </c>
      <c r="P72" s="175">
        <v>0</v>
      </c>
      <c r="Q72" s="175">
        <f>SUM(C72:P72)</f>
        <v>3918.92</v>
      </c>
    </row>
    <row r="73" spans="1:17" x14ac:dyDescent="0.25">
      <c r="A73" s="236">
        <v>231311</v>
      </c>
      <c r="B73" s="235" t="s">
        <v>1437</v>
      </c>
      <c r="C73" s="175">
        <v>21581.78</v>
      </c>
      <c r="D73" s="175">
        <v>0</v>
      </c>
      <c r="E73" s="175">
        <v>0</v>
      </c>
      <c r="F73" s="175">
        <v>0</v>
      </c>
      <c r="G73" s="175">
        <v>0</v>
      </c>
      <c r="H73" s="175">
        <v>0</v>
      </c>
      <c r="I73" s="175">
        <v>0</v>
      </c>
      <c r="J73" s="175">
        <v>0</v>
      </c>
      <c r="K73" s="175">
        <v>0</v>
      </c>
      <c r="L73" s="175">
        <v>0</v>
      </c>
      <c r="M73" s="175">
        <v>0</v>
      </c>
      <c r="N73" s="175">
        <v>0</v>
      </c>
      <c r="O73" s="175">
        <v>0</v>
      </c>
      <c r="P73" s="175">
        <v>0</v>
      </c>
      <c r="Q73" s="175">
        <f>SUM(C73:P73)</f>
        <v>21581.78</v>
      </c>
    </row>
    <row r="74" spans="1:17" x14ac:dyDescent="0.25">
      <c r="A74" s="236">
        <v>231312</v>
      </c>
      <c r="B74" s="235" t="s">
        <v>1435</v>
      </c>
      <c r="C74" s="175">
        <v>1836</v>
      </c>
      <c r="D74" s="175">
        <v>0</v>
      </c>
      <c r="E74" s="175">
        <v>0</v>
      </c>
      <c r="F74" s="175">
        <v>0</v>
      </c>
      <c r="G74" s="175">
        <v>0</v>
      </c>
      <c r="H74" s="175">
        <v>0</v>
      </c>
      <c r="I74" s="175">
        <v>0</v>
      </c>
      <c r="J74" s="175">
        <v>0</v>
      </c>
      <c r="K74" s="175">
        <v>0</v>
      </c>
      <c r="L74" s="175">
        <v>0</v>
      </c>
      <c r="M74" s="175">
        <v>0</v>
      </c>
      <c r="N74" s="175">
        <v>0</v>
      </c>
      <c r="O74" s="175">
        <v>0</v>
      </c>
      <c r="P74" s="175">
        <v>0</v>
      </c>
      <c r="Q74" s="175">
        <f>SUM(C74:P74)</f>
        <v>1836</v>
      </c>
    </row>
    <row r="75" spans="1:17" ht="33.75" x14ac:dyDescent="0.25">
      <c r="A75" s="236">
        <v>23151</v>
      </c>
      <c r="B75" s="235" t="s">
        <v>1649</v>
      </c>
      <c r="C75" s="175">
        <v>708540.49</v>
      </c>
      <c r="D75" s="175">
        <v>0</v>
      </c>
      <c r="E75" s="175">
        <v>0</v>
      </c>
      <c r="F75" s="175">
        <v>0</v>
      </c>
      <c r="G75" s="175">
        <v>0</v>
      </c>
      <c r="H75" s="175">
        <v>0</v>
      </c>
      <c r="I75" s="175">
        <v>0</v>
      </c>
      <c r="J75" s="175">
        <v>0</v>
      </c>
      <c r="K75" s="175">
        <v>0</v>
      </c>
      <c r="L75" s="175">
        <v>0</v>
      </c>
      <c r="M75" s="175">
        <v>0</v>
      </c>
      <c r="N75" s="175">
        <v>0</v>
      </c>
      <c r="O75" s="175">
        <v>0</v>
      </c>
      <c r="P75" s="175">
        <v>0</v>
      </c>
      <c r="Q75" s="175">
        <f>SUM(C75:P75)</f>
        <v>708540.49</v>
      </c>
    </row>
    <row r="76" spans="1:17" ht="12.75" x14ac:dyDescent="0.25">
      <c r="A76" s="232" t="s">
        <v>2264</v>
      </c>
      <c r="B76" s="231"/>
      <c r="C76" s="37">
        <v>30563160.73</v>
      </c>
      <c r="D76" s="37">
        <v>0</v>
      </c>
      <c r="E76" s="37">
        <v>0</v>
      </c>
      <c r="F76" s="37">
        <v>0</v>
      </c>
      <c r="G76" s="37">
        <v>0</v>
      </c>
      <c r="H76" s="37">
        <v>0</v>
      </c>
      <c r="I76" s="37">
        <v>0</v>
      </c>
      <c r="J76" s="37">
        <v>0</v>
      </c>
      <c r="K76" s="37">
        <v>0</v>
      </c>
      <c r="L76" s="37">
        <v>0</v>
      </c>
      <c r="M76" s="37">
        <v>0</v>
      </c>
      <c r="N76" s="37">
        <v>0</v>
      </c>
      <c r="O76" s="37">
        <v>0</v>
      </c>
      <c r="P76" s="37">
        <v>0</v>
      </c>
      <c r="Q76" s="37">
        <f>SUM(C76:P76)</f>
        <v>30563160.73</v>
      </c>
    </row>
    <row r="77" spans="1:17" ht="12.75" x14ac:dyDescent="0.25">
      <c r="A77" s="212"/>
      <c r="B77" s="211"/>
      <c r="C77" s="211"/>
      <c r="D77" s="211"/>
      <c r="E77" s="211"/>
      <c r="F77" s="211"/>
      <c r="G77" s="211"/>
      <c r="H77" s="211"/>
      <c r="I77" s="211"/>
      <c r="J77" s="212"/>
      <c r="K77" s="211"/>
      <c r="L77" s="211"/>
      <c r="M77" s="211"/>
      <c r="N77" s="211"/>
      <c r="O77" s="211"/>
      <c r="P77" s="211"/>
      <c r="Q77" s="211"/>
    </row>
    <row r="78" spans="1:17" ht="12.75" x14ac:dyDescent="0.25">
      <c r="A78" s="243" t="s">
        <v>26</v>
      </c>
      <c r="B78" s="242"/>
      <c r="C78" s="242"/>
      <c r="D78" s="242"/>
      <c r="E78" s="242"/>
      <c r="F78" s="242"/>
      <c r="G78" s="242"/>
      <c r="H78" s="242"/>
      <c r="I78" s="242"/>
      <c r="J78" s="243" t="s">
        <v>26</v>
      </c>
      <c r="K78" s="242"/>
      <c r="L78" s="242"/>
      <c r="M78" s="242"/>
      <c r="N78" s="242"/>
      <c r="O78" s="242"/>
      <c r="P78" s="242"/>
      <c r="Q78" s="241"/>
    </row>
    <row r="79" spans="1:17" ht="12.75" x14ac:dyDescent="0.25">
      <c r="A79" s="240" t="s">
        <v>2265</v>
      </c>
      <c r="B79" s="239"/>
      <c r="C79" s="180">
        <v>114630381.7</v>
      </c>
      <c r="D79" s="180">
        <v>0</v>
      </c>
      <c r="E79" s="180">
        <v>0</v>
      </c>
      <c r="F79" s="180">
        <v>2748086</v>
      </c>
      <c r="G79" s="180">
        <v>106959.62</v>
      </c>
      <c r="H79" s="180">
        <v>0</v>
      </c>
      <c r="I79" s="180">
        <v>0</v>
      </c>
      <c r="J79" s="180">
        <v>0</v>
      </c>
      <c r="K79" s="180">
        <v>0</v>
      </c>
      <c r="L79" s="180">
        <v>0</v>
      </c>
      <c r="M79" s="180">
        <v>18950251.100000001</v>
      </c>
      <c r="N79" s="180">
        <v>121756.47</v>
      </c>
      <c r="O79" s="180">
        <v>30626.87</v>
      </c>
      <c r="P79" s="180">
        <v>0</v>
      </c>
      <c r="Q79" s="180">
        <f>SUM(C79:P79)</f>
        <v>136588061.76000002</v>
      </c>
    </row>
    <row r="80" spans="1:17" ht="12.75" x14ac:dyDescent="0.25">
      <c r="A80" s="232" t="s">
        <v>2198</v>
      </c>
      <c r="B80" s="231"/>
      <c r="C80" s="37">
        <v>68616632.200000003</v>
      </c>
      <c r="D80" s="37">
        <v>0</v>
      </c>
      <c r="E80" s="37">
        <v>0</v>
      </c>
      <c r="F80" s="37">
        <v>2748086</v>
      </c>
      <c r="G80" s="37">
        <v>106959.62</v>
      </c>
      <c r="H80" s="37">
        <v>0</v>
      </c>
      <c r="I80" s="37">
        <v>0</v>
      </c>
      <c r="J80" s="37">
        <v>0</v>
      </c>
      <c r="K80" s="37">
        <v>0</v>
      </c>
      <c r="L80" s="37">
        <v>0</v>
      </c>
      <c r="M80" s="37">
        <v>18950251.100000001</v>
      </c>
      <c r="N80" s="37">
        <v>121756.47</v>
      </c>
      <c r="O80" s="37">
        <v>30626.87</v>
      </c>
      <c r="P80" s="37">
        <v>0</v>
      </c>
      <c r="Q80" s="37">
        <f>SUM(C80:P80)</f>
        <v>90574312.26000002</v>
      </c>
    </row>
    <row r="81" spans="1:17" x14ac:dyDescent="0.25">
      <c r="A81" s="238">
        <v>10222</v>
      </c>
      <c r="B81" s="237" t="s">
        <v>1498</v>
      </c>
      <c r="C81" s="37">
        <v>9872520</v>
      </c>
      <c r="D81" s="37">
        <v>0</v>
      </c>
      <c r="E81" s="37">
        <v>0</v>
      </c>
      <c r="F81" s="37">
        <v>0</v>
      </c>
      <c r="G81" s="37">
        <v>0</v>
      </c>
      <c r="H81" s="37">
        <v>0</v>
      </c>
      <c r="I81" s="37">
        <v>0</v>
      </c>
      <c r="J81" s="37">
        <v>0</v>
      </c>
      <c r="K81" s="37">
        <v>0</v>
      </c>
      <c r="L81" s="37">
        <v>0</v>
      </c>
      <c r="M81" s="37">
        <v>0</v>
      </c>
      <c r="N81" s="37">
        <v>0</v>
      </c>
      <c r="O81" s="37">
        <v>0</v>
      </c>
      <c r="P81" s="37">
        <v>0</v>
      </c>
      <c r="Q81" s="37">
        <f>SUM(C81:P81)</f>
        <v>9872520</v>
      </c>
    </row>
    <row r="82" spans="1:17" ht="22.5" x14ac:dyDescent="0.25">
      <c r="A82" s="238">
        <v>1068</v>
      </c>
      <c r="B82" s="237" t="s">
        <v>2247</v>
      </c>
      <c r="C82" s="37">
        <v>42269641.289999999</v>
      </c>
      <c r="D82" s="37">
        <v>0</v>
      </c>
      <c r="E82" s="37">
        <v>0</v>
      </c>
      <c r="F82" s="37">
        <v>0</v>
      </c>
      <c r="G82" s="37">
        <v>0</v>
      </c>
      <c r="H82" s="37">
        <v>0</v>
      </c>
      <c r="I82" s="37">
        <v>0</v>
      </c>
      <c r="J82" s="37">
        <v>0</v>
      </c>
      <c r="K82" s="37">
        <v>0</v>
      </c>
      <c r="L82" s="37">
        <v>0</v>
      </c>
      <c r="M82" s="37">
        <v>0</v>
      </c>
      <c r="N82" s="37">
        <v>0</v>
      </c>
      <c r="O82" s="37">
        <v>0</v>
      </c>
      <c r="P82" s="37">
        <v>0</v>
      </c>
      <c r="Q82" s="37">
        <f>SUM(C82:P82)</f>
        <v>42269641.289999999</v>
      </c>
    </row>
    <row r="83" spans="1:17" ht="45" x14ac:dyDescent="0.25">
      <c r="A83" s="238">
        <v>1311</v>
      </c>
      <c r="B83" s="237" t="s">
        <v>1790</v>
      </c>
      <c r="C83" s="37">
        <v>0</v>
      </c>
      <c r="D83" s="37">
        <v>0</v>
      </c>
      <c r="E83" s="37">
        <v>0</v>
      </c>
      <c r="F83" s="37">
        <v>0</v>
      </c>
      <c r="G83" s="37">
        <v>0</v>
      </c>
      <c r="H83" s="37">
        <v>0</v>
      </c>
      <c r="I83" s="37">
        <v>0</v>
      </c>
      <c r="J83" s="37">
        <v>0</v>
      </c>
      <c r="K83" s="37">
        <v>0</v>
      </c>
      <c r="L83" s="37">
        <v>0</v>
      </c>
      <c r="M83" s="37">
        <v>7134102.2699999996</v>
      </c>
      <c r="N83" s="37">
        <v>0</v>
      </c>
      <c r="O83" s="37">
        <v>0</v>
      </c>
      <c r="P83" s="37">
        <v>0</v>
      </c>
      <c r="Q83" s="37">
        <f>SUM(C83:P83)</f>
        <v>7134102.2699999996</v>
      </c>
    </row>
    <row r="84" spans="1:17" ht="33.75" x14ac:dyDescent="0.25">
      <c r="A84" s="238">
        <v>1312</v>
      </c>
      <c r="B84" s="237" t="s">
        <v>1700</v>
      </c>
      <c r="C84" s="37">
        <v>0</v>
      </c>
      <c r="D84" s="37">
        <v>0</v>
      </c>
      <c r="E84" s="37">
        <v>0</v>
      </c>
      <c r="F84" s="37">
        <v>0</v>
      </c>
      <c r="G84" s="37">
        <v>105000</v>
      </c>
      <c r="H84" s="37">
        <v>0</v>
      </c>
      <c r="I84" s="37">
        <v>0</v>
      </c>
      <c r="J84" s="37">
        <v>0</v>
      </c>
      <c r="K84" s="37">
        <v>0</v>
      </c>
      <c r="L84" s="37">
        <v>0</v>
      </c>
      <c r="M84" s="37">
        <v>3231720</v>
      </c>
      <c r="N84" s="37">
        <v>20641.47</v>
      </c>
      <c r="O84" s="37">
        <v>0</v>
      </c>
      <c r="P84" s="37">
        <v>0</v>
      </c>
      <c r="Q84" s="37">
        <f>SUM(C84:P84)</f>
        <v>3357361.47</v>
      </c>
    </row>
    <row r="85" spans="1:17" ht="33.75" x14ac:dyDescent="0.25">
      <c r="A85" s="238">
        <v>1314</v>
      </c>
      <c r="B85" s="237" t="s">
        <v>1788</v>
      </c>
      <c r="C85" s="37">
        <v>0</v>
      </c>
      <c r="D85" s="37">
        <v>0</v>
      </c>
      <c r="E85" s="37">
        <v>0</v>
      </c>
      <c r="F85" s="37">
        <v>0</v>
      </c>
      <c r="G85" s="37">
        <v>0</v>
      </c>
      <c r="H85" s="37">
        <v>0</v>
      </c>
      <c r="I85" s="37">
        <v>0</v>
      </c>
      <c r="J85" s="37">
        <v>0</v>
      </c>
      <c r="K85" s="37">
        <v>0</v>
      </c>
      <c r="L85" s="37">
        <v>0</v>
      </c>
      <c r="M85" s="37">
        <v>2462245.4</v>
      </c>
      <c r="N85" s="37">
        <v>0</v>
      </c>
      <c r="O85" s="37">
        <v>0</v>
      </c>
      <c r="P85" s="37">
        <v>0</v>
      </c>
      <c r="Q85" s="37">
        <f>SUM(C85:P85)</f>
        <v>2462245.4</v>
      </c>
    </row>
    <row r="86" spans="1:17" ht="45" x14ac:dyDescent="0.25">
      <c r="A86" s="238">
        <v>1321</v>
      </c>
      <c r="B86" s="237" t="s">
        <v>1786</v>
      </c>
      <c r="C86" s="37">
        <v>0</v>
      </c>
      <c r="D86" s="37">
        <v>0</v>
      </c>
      <c r="E86" s="37">
        <v>0</v>
      </c>
      <c r="F86" s="37">
        <v>0</v>
      </c>
      <c r="G86" s="37">
        <v>0</v>
      </c>
      <c r="H86" s="37">
        <v>0</v>
      </c>
      <c r="I86" s="37">
        <v>0</v>
      </c>
      <c r="J86" s="37">
        <v>0</v>
      </c>
      <c r="K86" s="37">
        <v>0</v>
      </c>
      <c r="L86" s="37">
        <v>0</v>
      </c>
      <c r="M86" s="37">
        <v>326092.12</v>
      </c>
      <c r="N86" s="37">
        <v>0</v>
      </c>
      <c r="O86" s="37">
        <v>0</v>
      </c>
      <c r="P86" s="37">
        <v>0</v>
      </c>
      <c r="Q86" s="37">
        <f>SUM(C86:P86)</f>
        <v>326092.12</v>
      </c>
    </row>
    <row r="87" spans="1:17" ht="33.75" x14ac:dyDescent="0.25">
      <c r="A87" s="238">
        <v>1322</v>
      </c>
      <c r="B87" s="237" t="s">
        <v>1647</v>
      </c>
      <c r="C87" s="37">
        <v>0</v>
      </c>
      <c r="D87" s="37">
        <v>0</v>
      </c>
      <c r="E87" s="37">
        <v>0</v>
      </c>
      <c r="F87" s="37">
        <v>0</v>
      </c>
      <c r="G87" s="37">
        <v>0</v>
      </c>
      <c r="H87" s="37">
        <v>0</v>
      </c>
      <c r="I87" s="37">
        <v>0</v>
      </c>
      <c r="J87" s="37">
        <v>0</v>
      </c>
      <c r="K87" s="37">
        <v>0</v>
      </c>
      <c r="L87" s="37">
        <v>0</v>
      </c>
      <c r="M87" s="37">
        <v>771456.9</v>
      </c>
      <c r="N87" s="37">
        <v>0</v>
      </c>
      <c r="O87" s="37">
        <v>30626.87</v>
      </c>
      <c r="P87" s="37">
        <v>0</v>
      </c>
      <c r="Q87" s="37">
        <f>SUM(C87:P87)</f>
        <v>802083.77</v>
      </c>
    </row>
    <row r="88" spans="1:17" ht="45" x14ac:dyDescent="0.25">
      <c r="A88" s="238">
        <v>1323</v>
      </c>
      <c r="B88" s="237" t="s">
        <v>1784</v>
      </c>
      <c r="C88" s="37">
        <v>0</v>
      </c>
      <c r="D88" s="37">
        <v>0</v>
      </c>
      <c r="E88" s="37">
        <v>0</v>
      </c>
      <c r="F88" s="37">
        <v>0</v>
      </c>
      <c r="G88" s="37">
        <v>0</v>
      </c>
      <c r="H88" s="37">
        <v>0</v>
      </c>
      <c r="I88" s="37">
        <v>0</v>
      </c>
      <c r="J88" s="37">
        <v>0</v>
      </c>
      <c r="K88" s="37">
        <v>0</v>
      </c>
      <c r="L88" s="37">
        <v>0</v>
      </c>
      <c r="M88" s="37">
        <v>219725.65</v>
      </c>
      <c r="N88" s="37">
        <v>0</v>
      </c>
      <c r="O88" s="37">
        <v>0</v>
      </c>
      <c r="P88" s="37">
        <v>0</v>
      </c>
      <c r="Q88" s="37">
        <f>SUM(C88:P88)</f>
        <v>219725.65</v>
      </c>
    </row>
    <row r="89" spans="1:17" ht="33.75" x14ac:dyDescent="0.25">
      <c r="A89" s="238">
        <v>1324</v>
      </c>
      <c r="B89" s="237" t="s">
        <v>1782</v>
      </c>
      <c r="C89" s="37">
        <v>0</v>
      </c>
      <c r="D89" s="37">
        <v>0</v>
      </c>
      <c r="E89" s="37">
        <v>0</v>
      </c>
      <c r="F89" s="37">
        <v>0</v>
      </c>
      <c r="G89" s="37">
        <v>0</v>
      </c>
      <c r="H89" s="37">
        <v>0</v>
      </c>
      <c r="I89" s="37">
        <v>0</v>
      </c>
      <c r="J89" s="37">
        <v>0</v>
      </c>
      <c r="K89" s="37">
        <v>0</v>
      </c>
      <c r="L89" s="37">
        <v>0</v>
      </c>
      <c r="M89" s="37">
        <v>1544085.28</v>
      </c>
      <c r="N89" s="37">
        <v>0</v>
      </c>
      <c r="O89" s="37">
        <v>0</v>
      </c>
      <c r="P89" s="37">
        <v>0</v>
      </c>
      <c r="Q89" s="37">
        <f>SUM(C89:P89)</f>
        <v>1544085.28</v>
      </c>
    </row>
    <row r="90" spans="1:17" ht="45" x14ac:dyDescent="0.25">
      <c r="A90" s="238">
        <v>1325</v>
      </c>
      <c r="B90" s="237" t="s">
        <v>1780</v>
      </c>
      <c r="C90" s="37">
        <v>0</v>
      </c>
      <c r="D90" s="37">
        <v>0</v>
      </c>
      <c r="E90" s="37">
        <v>0</v>
      </c>
      <c r="F90" s="37">
        <v>0</v>
      </c>
      <c r="G90" s="37">
        <v>0</v>
      </c>
      <c r="H90" s="37">
        <v>0</v>
      </c>
      <c r="I90" s="37">
        <v>0</v>
      </c>
      <c r="J90" s="37">
        <v>0</v>
      </c>
      <c r="K90" s="37">
        <v>0</v>
      </c>
      <c r="L90" s="37">
        <v>0</v>
      </c>
      <c r="M90" s="37">
        <v>1840685.1</v>
      </c>
      <c r="N90" s="37">
        <v>0</v>
      </c>
      <c r="O90" s="37">
        <v>0</v>
      </c>
      <c r="P90" s="37">
        <v>0</v>
      </c>
      <c r="Q90" s="37">
        <f>SUM(C90:P90)</f>
        <v>1840685.1</v>
      </c>
    </row>
    <row r="91" spans="1:17" ht="45" x14ac:dyDescent="0.25">
      <c r="A91" s="238">
        <v>1326</v>
      </c>
      <c r="B91" s="237" t="s">
        <v>1778</v>
      </c>
      <c r="C91" s="37">
        <v>0</v>
      </c>
      <c r="D91" s="37">
        <v>0</v>
      </c>
      <c r="E91" s="37">
        <v>0</v>
      </c>
      <c r="F91" s="37">
        <v>0</v>
      </c>
      <c r="G91" s="37">
        <v>0</v>
      </c>
      <c r="H91" s="37">
        <v>0</v>
      </c>
      <c r="I91" s="37">
        <v>0</v>
      </c>
      <c r="J91" s="37">
        <v>0</v>
      </c>
      <c r="K91" s="37">
        <v>0</v>
      </c>
      <c r="L91" s="37">
        <v>0</v>
      </c>
      <c r="M91" s="37">
        <v>114300</v>
      </c>
      <c r="N91" s="37">
        <v>0</v>
      </c>
      <c r="O91" s="37">
        <v>0</v>
      </c>
      <c r="P91" s="37">
        <v>0</v>
      </c>
      <c r="Q91" s="37">
        <f>SUM(C91:P91)</f>
        <v>114300</v>
      </c>
    </row>
    <row r="92" spans="1:17" ht="33.75" x14ac:dyDescent="0.25">
      <c r="A92" s="238">
        <v>1328</v>
      </c>
      <c r="B92" s="237" t="s">
        <v>1776</v>
      </c>
      <c r="C92" s="37">
        <v>0</v>
      </c>
      <c r="D92" s="37">
        <v>0</v>
      </c>
      <c r="E92" s="37">
        <v>0</v>
      </c>
      <c r="F92" s="37">
        <v>0</v>
      </c>
      <c r="G92" s="37">
        <v>0</v>
      </c>
      <c r="H92" s="37">
        <v>0</v>
      </c>
      <c r="I92" s="37">
        <v>0</v>
      </c>
      <c r="J92" s="37">
        <v>0</v>
      </c>
      <c r="K92" s="37">
        <v>0</v>
      </c>
      <c r="L92" s="37">
        <v>0</v>
      </c>
      <c r="M92" s="37">
        <v>86645.6</v>
      </c>
      <c r="N92" s="37">
        <v>0</v>
      </c>
      <c r="O92" s="37">
        <v>0</v>
      </c>
      <c r="P92" s="37">
        <v>0</v>
      </c>
      <c r="Q92" s="37">
        <f>SUM(C92:P92)</f>
        <v>86645.6</v>
      </c>
    </row>
    <row r="93" spans="1:17" ht="22.5" x14ac:dyDescent="0.25">
      <c r="A93" s="238">
        <v>1332</v>
      </c>
      <c r="B93" s="237" t="s">
        <v>2035</v>
      </c>
      <c r="C93" s="37">
        <v>0</v>
      </c>
      <c r="D93" s="37">
        <v>0</v>
      </c>
      <c r="E93" s="37">
        <v>0</v>
      </c>
      <c r="F93" s="37">
        <v>2748086</v>
      </c>
      <c r="G93" s="37">
        <v>0</v>
      </c>
      <c r="H93" s="37">
        <v>0</v>
      </c>
      <c r="I93" s="37">
        <v>0</v>
      </c>
      <c r="J93" s="37">
        <v>0</v>
      </c>
      <c r="K93" s="37">
        <v>0</v>
      </c>
      <c r="L93" s="37">
        <v>0</v>
      </c>
      <c r="M93" s="37">
        <v>0</v>
      </c>
      <c r="N93" s="37">
        <v>0</v>
      </c>
      <c r="O93" s="37">
        <v>0</v>
      </c>
      <c r="P93" s="37">
        <v>0</v>
      </c>
      <c r="Q93" s="37">
        <f>SUM(C93:P93)</f>
        <v>2748086</v>
      </c>
    </row>
    <row r="94" spans="1:17" ht="45" x14ac:dyDescent="0.25">
      <c r="A94" s="238">
        <v>1341</v>
      </c>
      <c r="B94" s="237" t="s">
        <v>2245</v>
      </c>
      <c r="C94" s="37">
        <v>550693.91</v>
      </c>
      <c r="D94" s="37">
        <v>0</v>
      </c>
      <c r="E94" s="37">
        <v>0</v>
      </c>
      <c r="F94" s="37">
        <v>0</v>
      </c>
      <c r="G94" s="37">
        <v>0</v>
      </c>
      <c r="H94" s="37">
        <v>0</v>
      </c>
      <c r="I94" s="37">
        <v>0</v>
      </c>
      <c r="J94" s="37">
        <v>0</v>
      </c>
      <c r="K94" s="37">
        <v>0</v>
      </c>
      <c r="L94" s="37">
        <v>0</v>
      </c>
      <c r="M94" s="37">
        <v>0</v>
      </c>
      <c r="N94" s="37">
        <v>0</v>
      </c>
      <c r="O94" s="37">
        <v>0</v>
      </c>
      <c r="P94" s="37">
        <v>0</v>
      </c>
      <c r="Q94" s="37">
        <f>SUM(C94:P94)</f>
        <v>550693.91</v>
      </c>
    </row>
    <row r="95" spans="1:17" ht="33.75" x14ac:dyDescent="0.25">
      <c r="A95" s="238">
        <v>1345</v>
      </c>
      <c r="B95" s="237" t="s">
        <v>1774</v>
      </c>
      <c r="C95" s="37">
        <v>0</v>
      </c>
      <c r="D95" s="37">
        <v>0</v>
      </c>
      <c r="E95" s="37">
        <v>0</v>
      </c>
      <c r="F95" s="37">
        <v>0</v>
      </c>
      <c r="G95" s="37">
        <v>0</v>
      </c>
      <c r="H95" s="37">
        <v>0</v>
      </c>
      <c r="I95" s="37">
        <v>0</v>
      </c>
      <c r="J95" s="37">
        <v>0</v>
      </c>
      <c r="K95" s="37">
        <v>0</v>
      </c>
      <c r="L95" s="37">
        <v>0</v>
      </c>
      <c r="M95" s="37">
        <v>382279</v>
      </c>
      <c r="N95" s="37">
        <v>0</v>
      </c>
      <c r="O95" s="37">
        <v>0</v>
      </c>
      <c r="P95" s="37">
        <v>0</v>
      </c>
      <c r="Q95" s="37">
        <f>SUM(C95:P95)</f>
        <v>382279</v>
      </c>
    </row>
    <row r="96" spans="1:17" ht="33.75" x14ac:dyDescent="0.25">
      <c r="A96" s="238">
        <v>1346</v>
      </c>
      <c r="B96" s="237" t="s">
        <v>2243</v>
      </c>
      <c r="C96" s="37">
        <v>261093.79</v>
      </c>
      <c r="D96" s="37">
        <v>0</v>
      </c>
      <c r="E96" s="37">
        <v>0</v>
      </c>
      <c r="F96" s="37">
        <v>0</v>
      </c>
      <c r="G96" s="37">
        <v>0</v>
      </c>
      <c r="H96" s="37">
        <v>0</v>
      </c>
      <c r="I96" s="37">
        <v>0</v>
      </c>
      <c r="J96" s="37">
        <v>0</v>
      </c>
      <c r="K96" s="37">
        <v>0</v>
      </c>
      <c r="L96" s="37">
        <v>0</v>
      </c>
      <c r="M96" s="37">
        <v>0</v>
      </c>
      <c r="N96" s="37">
        <v>0</v>
      </c>
      <c r="O96" s="37">
        <v>0</v>
      </c>
      <c r="P96" s="37">
        <v>0</v>
      </c>
      <c r="Q96" s="37">
        <f>SUM(C96:P96)</f>
        <v>261093.79</v>
      </c>
    </row>
    <row r="97" spans="1:17" x14ac:dyDescent="0.25">
      <c r="A97" s="238">
        <v>1641</v>
      </c>
      <c r="B97" s="237" t="s">
        <v>1535</v>
      </c>
      <c r="C97" s="37">
        <v>10000000</v>
      </c>
      <c r="D97" s="37">
        <v>0</v>
      </c>
      <c r="E97" s="37">
        <v>0</v>
      </c>
      <c r="F97" s="37">
        <v>0</v>
      </c>
      <c r="G97" s="37">
        <v>0</v>
      </c>
      <c r="H97" s="37">
        <v>0</v>
      </c>
      <c r="I97" s="37">
        <v>0</v>
      </c>
      <c r="J97" s="37">
        <v>0</v>
      </c>
      <c r="K97" s="37">
        <v>0</v>
      </c>
      <c r="L97" s="37">
        <v>0</v>
      </c>
      <c r="M97" s="37">
        <v>0</v>
      </c>
      <c r="N97" s="37">
        <v>0</v>
      </c>
      <c r="O97" s="37">
        <v>0</v>
      </c>
      <c r="P97" s="37">
        <v>0</v>
      </c>
      <c r="Q97" s="37">
        <f>SUM(C97:P97)</f>
        <v>10000000</v>
      </c>
    </row>
    <row r="98" spans="1:17" ht="33.75" x14ac:dyDescent="0.25">
      <c r="A98" s="238">
        <v>16449</v>
      </c>
      <c r="B98" s="237" t="s">
        <v>2231</v>
      </c>
      <c r="C98" s="37">
        <v>4813630</v>
      </c>
      <c r="D98" s="37">
        <v>0</v>
      </c>
      <c r="E98" s="37">
        <v>0</v>
      </c>
      <c r="F98" s="37">
        <v>0</v>
      </c>
      <c r="G98" s="37">
        <v>0</v>
      </c>
      <c r="H98" s="37">
        <v>0</v>
      </c>
      <c r="I98" s="37">
        <v>0</v>
      </c>
      <c r="J98" s="37">
        <v>0</v>
      </c>
      <c r="K98" s="37">
        <v>0</v>
      </c>
      <c r="L98" s="37">
        <v>0</v>
      </c>
      <c r="M98" s="37">
        <v>0</v>
      </c>
      <c r="N98" s="37">
        <v>0</v>
      </c>
      <c r="O98" s="37">
        <v>0</v>
      </c>
      <c r="P98" s="37">
        <v>0</v>
      </c>
      <c r="Q98" s="37">
        <f>SUM(C98:P98)</f>
        <v>4813630</v>
      </c>
    </row>
    <row r="99" spans="1:17" x14ac:dyDescent="0.25">
      <c r="A99" s="238">
        <v>204122</v>
      </c>
      <c r="B99" s="237" t="s">
        <v>1455</v>
      </c>
      <c r="C99" s="37">
        <v>0</v>
      </c>
      <c r="D99" s="37">
        <v>0</v>
      </c>
      <c r="E99" s="37">
        <v>0</v>
      </c>
      <c r="F99" s="37">
        <v>0</v>
      </c>
      <c r="G99" s="37">
        <v>0</v>
      </c>
      <c r="H99" s="37">
        <v>0</v>
      </c>
      <c r="I99" s="37">
        <v>0</v>
      </c>
      <c r="J99" s="37">
        <v>0</v>
      </c>
      <c r="K99" s="37">
        <v>0</v>
      </c>
      <c r="L99" s="37">
        <v>0</v>
      </c>
      <c r="M99" s="37">
        <v>79809.83</v>
      </c>
      <c r="N99" s="37">
        <v>0</v>
      </c>
      <c r="O99" s="37">
        <v>0</v>
      </c>
      <c r="P99" s="37">
        <v>0</v>
      </c>
      <c r="Q99" s="37">
        <f>SUM(C99:P99)</f>
        <v>79809.83</v>
      </c>
    </row>
    <row r="100" spans="1:17" x14ac:dyDescent="0.25">
      <c r="A100" s="238">
        <v>20422</v>
      </c>
      <c r="B100" s="237" t="s">
        <v>1455</v>
      </c>
      <c r="C100" s="37">
        <v>0</v>
      </c>
      <c r="D100" s="37">
        <v>0</v>
      </c>
      <c r="E100" s="37">
        <v>0</v>
      </c>
      <c r="F100" s="37">
        <v>0</v>
      </c>
      <c r="G100" s="37">
        <v>0</v>
      </c>
      <c r="H100" s="37">
        <v>0</v>
      </c>
      <c r="I100" s="37">
        <v>0</v>
      </c>
      <c r="J100" s="37">
        <v>0</v>
      </c>
      <c r="K100" s="37">
        <v>0</v>
      </c>
      <c r="L100" s="37">
        <v>0</v>
      </c>
      <c r="M100" s="37">
        <v>0</v>
      </c>
      <c r="N100" s="37">
        <v>65115</v>
      </c>
      <c r="O100" s="37">
        <v>0</v>
      </c>
      <c r="P100" s="37">
        <v>0</v>
      </c>
      <c r="Q100" s="37">
        <f>SUM(C100:P100)</f>
        <v>65115</v>
      </c>
    </row>
    <row r="101" spans="1:17" ht="22.5" x14ac:dyDescent="0.25">
      <c r="A101" s="238">
        <v>231314</v>
      </c>
      <c r="B101" s="237" t="s">
        <v>2006</v>
      </c>
      <c r="C101" s="37">
        <v>0</v>
      </c>
      <c r="D101" s="37">
        <v>0</v>
      </c>
      <c r="E101" s="37">
        <v>0</v>
      </c>
      <c r="F101" s="37">
        <v>0</v>
      </c>
      <c r="G101" s="37">
        <v>1959.62</v>
      </c>
      <c r="H101" s="37">
        <v>0</v>
      </c>
      <c r="I101" s="37">
        <v>0</v>
      </c>
      <c r="J101" s="37">
        <v>0</v>
      </c>
      <c r="K101" s="37">
        <v>0</v>
      </c>
      <c r="L101" s="37">
        <v>0</v>
      </c>
      <c r="M101" s="37">
        <v>0</v>
      </c>
      <c r="N101" s="37">
        <v>0</v>
      </c>
      <c r="O101" s="37">
        <v>0</v>
      </c>
      <c r="P101" s="37">
        <v>0</v>
      </c>
      <c r="Q101" s="37">
        <f>SUM(C101:P101)</f>
        <v>1959.62</v>
      </c>
    </row>
    <row r="102" spans="1:17" ht="33.75" x14ac:dyDescent="0.25">
      <c r="A102" s="238">
        <v>23151</v>
      </c>
      <c r="B102" s="237" t="s">
        <v>1649</v>
      </c>
      <c r="C102" s="37">
        <v>0</v>
      </c>
      <c r="D102" s="37">
        <v>0</v>
      </c>
      <c r="E102" s="37">
        <v>0</v>
      </c>
      <c r="F102" s="37">
        <v>0</v>
      </c>
      <c r="G102" s="37">
        <v>0</v>
      </c>
      <c r="H102" s="37">
        <v>0</v>
      </c>
      <c r="I102" s="37">
        <v>0</v>
      </c>
      <c r="J102" s="37">
        <v>0</v>
      </c>
      <c r="K102" s="37">
        <v>0</v>
      </c>
      <c r="L102" s="37">
        <v>0</v>
      </c>
      <c r="M102" s="37">
        <v>117612.25</v>
      </c>
      <c r="N102" s="37">
        <v>0</v>
      </c>
      <c r="O102" s="37">
        <v>0</v>
      </c>
      <c r="P102" s="37">
        <v>0</v>
      </c>
      <c r="Q102" s="37">
        <f>SUM(C102:P102)</f>
        <v>117612.25</v>
      </c>
    </row>
    <row r="103" spans="1:17" x14ac:dyDescent="0.25">
      <c r="A103" s="238">
        <v>2743</v>
      </c>
      <c r="B103" s="237" t="s">
        <v>1496</v>
      </c>
      <c r="C103" s="37">
        <v>37191.21</v>
      </c>
      <c r="D103" s="37">
        <v>0</v>
      </c>
      <c r="E103" s="37">
        <v>0</v>
      </c>
      <c r="F103" s="37">
        <v>0</v>
      </c>
      <c r="G103" s="37">
        <v>0</v>
      </c>
      <c r="H103" s="37">
        <v>0</v>
      </c>
      <c r="I103" s="37">
        <v>0</v>
      </c>
      <c r="J103" s="37">
        <v>0</v>
      </c>
      <c r="K103" s="37">
        <v>0</v>
      </c>
      <c r="L103" s="37">
        <v>0</v>
      </c>
      <c r="M103" s="37">
        <v>0</v>
      </c>
      <c r="N103" s="37">
        <v>0</v>
      </c>
      <c r="O103" s="37">
        <v>0</v>
      </c>
      <c r="P103" s="37">
        <v>0</v>
      </c>
      <c r="Q103" s="37">
        <f>SUM(C103:P103)</f>
        <v>37191.21</v>
      </c>
    </row>
    <row r="104" spans="1:17" x14ac:dyDescent="0.25">
      <c r="A104" s="238">
        <v>2744</v>
      </c>
      <c r="B104" s="237" t="s">
        <v>1494</v>
      </c>
      <c r="C104" s="37">
        <v>4720</v>
      </c>
      <c r="D104" s="37">
        <v>0</v>
      </c>
      <c r="E104" s="37">
        <v>0</v>
      </c>
      <c r="F104" s="37">
        <v>0</v>
      </c>
      <c r="G104" s="37">
        <v>0</v>
      </c>
      <c r="H104" s="37">
        <v>0</v>
      </c>
      <c r="I104" s="37">
        <v>0</v>
      </c>
      <c r="J104" s="37">
        <v>0</v>
      </c>
      <c r="K104" s="37">
        <v>0</v>
      </c>
      <c r="L104" s="37">
        <v>0</v>
      </c>
      <c r="M104" s="37">
        <v>0</v>
      </c>
      <c r="N104" s="37">
        <v>0</v>
      </c>
      <c r="O104" s="37">
        <v>0</v>
      </c>
      <c r="P104" s="37">
        <v>0</v>
      </c>
      <c r="Q104" s="37">
        <f>SUM(C104:P104)</f>
        <v>4720</v>
      </c>
    </row>
    <row r="105" spans="1:17" x14ac:dyDescent="0.25">
      <c r="A105" s="238">
        <v>2748</v>
      </c>
      <c r="B105" s="237" t="s">
        <v>1492</v>
      </c>
      <c r="C105" s="37">
        <v>807142</v>
      </c>
      <c r="D105" s="37">
        <v>0</v>
      </c>
      <c r="E105" s="37">
        <v>0</v>
      </c>
      <c r="F105" s="37">
        <v>0</v>
      </c>
      <c r="G105" s="37">
        <v>0</v>
      </c>
      <c r="H105" s="37">
        <v>0</v>
      </c>
      <c r="I105" s="37">
        <v>0</v>
      </c>
      <c r="J105" s="37">
        <v>0</v>
      </c>
      <c r="K105" s="37">
        <v>0</v>
      </c>
      <c r="L105" s="37">
        <v>0</v>
      </c>
      <c r="M105" s="37">
        <v>0</v>
      </c>
      <c r="N105" s="37">
        <v>0</v>
      </c>
      <c r="O105" s="37">
        <v>0</v>
      </c>
      <c r="P105" s="37">
        <v>0</v>
      </c>
      <c r="Q105" s="37">
        <f>SUM(C105:P105)</f>
        <v>807142</v>
      </c>
    </row>
    <row r="106" spans="1:17" ht="33.75" x14ac:dyDescent="0.25">
      <c r="A106" s="238">
        <v>45442</v>
      </c>
      <c r="B106" s="237" t="s">
        <v>1697</v>
      </c>
      <c r="C106" s="37">
        <v>0</v>
      </c>
      <c r="D106" s="37">
        <v>0</v>
      </c>
      <c r="E106" s="37">
        <v>0</v>
      </c>
      <c r="F106" s="37">
        <v>0</v>
      </c>
      <c r="G106" s="37">
        <v>0</v>
      </c>
      <c r="H106" s="37">
        <v>0</v>
      </c>
      <c r="I106" s="37">
        <v>0</v>
      </c>
      <c r="J106" s="37">
        <v>0</v>
      </c>
      <c r="K106" s="37">
        <v>0</v>
      </c>
      <c r="L106" s="37">
        <v>0</v>
      </c>
      <c r="M106" s="37">
        <v>0</v>
      </c>
      <c r="N106" s="37">
        <v>36000</v>
      </c>
      <c r="O106" s="37">
        <v>0</v>
      </c>
      <c r="P106" s="37">
        <v>0</v>
      </c>
      <c r="Q106" s="37">
        <f>SUM(C106:P106)</f>
        <v>36000</v>
      </c>
    </row>
    <row r="107" spans="1:17" ht="22.5" x14ac:dyDescent="0.25">
      <c r="A107" s="238">
        <v>4582</v>
      </c>
      <c r="B107" s="237" t="s">
        <v>1771</v>
      </c>
      <c r="C107" s="37">
        <v>0</v>
      </c>
      <c r="D107" s="37">
        <v>0</v>
      </c>
      <c r="E107" s="37">
        <v>0</v>
      </c>
      <c r="F107" s="37">
        <v>0</v>
      </c>
      <c r="G107" s="37">
        <v>0</v>
      </c>
      <c r="H107" s="37">
        <v>0</v>
      </c>
      <c r="I107" s="37">
        <v>0</v>
      </c>
      <c r="J107" s="37">
        <v>0</v>
      </c>
      <c r="K107" s="37">
        <v>0</v>
      </c>
      <c r="L107" s="37">
        <v>0</v>
      </c>
      <c r="M107" s="37">
        <v>639491.69999999995</v>
      </c>
      <c r="N107" s="37">
        <v>0</v>
      </c>
      <c r="O107" s="37">
        <v>0</v>
      </c>
      <c r="P107" s="37">
        <v>0</v>
      </c>
      <c r="Q107" s="37">
        <f>SUM(C107:P107)</f>
        <v>639491.69999999995</v>
      </c>
    </row>
    <row r="108" spans="1:17" ht="12.75" x14ac:dyDescent="0.25">
      <c r="A108" s="234" t="s">
        <v>2133</v>
      </c>
      <c r="B108" s="233"/>
      <c r="C108" s="175">
        <v>46013749.5</v>
      </c>
      <c r="D108" s="175">
        <v>0</v>
      </c>
      <c r="E108" s="175">
        <v>0</v>
      </c>
      <c r="F108" s="175">
        <v>0</v>
      </c>
      <c r="G108" s="175">
        <v>0</v>
      </c>
      <c r="H108" s="175">
        <v>0</v>
      </c>
      <c r="I108" s="175">
        <v>0</v>
      </c>
      <c r="J108" s="175">
        <v>0</v>
      </c>
      <c r="K108" s="175">
        <v>0</v>
      </c>
      <c r="L108" s="175">
        <v>0</v>
      </c>
      <c r="M108" s="175">
        <v>0</v>
      </c>
      <c r="N108" s="175">
        <v>0</v>
      </c>
      <c r="O108" s="175">
        <v>0</v>
      </c>
      <c r="P108" s="175">
        <v>0</v>
      </c>
      <c r="Q108" s="175">
        <f>SUM(C108:P108)</f>
        <v>46013749.5</v>
      </c>
    </row>
    <row r="109" spans="1:17" ht="12.75" x14ac:dyDescent="0.25">
      <c r="A109" s="234" t="s">
        <v>2260</v>
      </c>
      <c r="B109" s="233"/>
      <c r="C109" s="175">
        <v>43191005.68</v>
      </c>
      <c r="D109" s="175">
        <v>0</v>
      </c>
      <c r="E109" s="175">
        <v>0</v>
      </c>
      <c r="F109" s="175">
        <v>0</v>
      </c>
      <c r="G109" s="175">
        <v>0</v>
      </c>
      <c r="H109" s="175">
        <v>0</v>
      </c>
      <c r="I109" s="175">
        <v>0</v>
      </c>
      <c r="J109" s="175">
        <v>0</v>
      </c>
      <c r="K109" s="175">
        <v>0</v>
      </c>
      <c r="L109" s="175">
        <v>0</v>
      </c>
      <c r="M109" s="175">
        <v>0</v>
      </c>
      <c r="N109" s="175">
        <v>0</v>
      </c>
      <c r="O109" s="175">
        <v>0</v>
      </c>
      <c r="P109" s="175">
        <v>0</v>
      </c>
      <c r="Q109" s="175">
        <f>SUM(C109:P109)</f>
        <v>43191005.68</v>
      </c>
    </row>
    <row r="110" spans="1:17" ht="22.5" x14ac:dyDescent="0.25">
      <c r="A110" s="236">
        <v>192</v>
      </c>
      <c r="B110" s="235" t="s">
        <v>2241</v>
      </c>
      <c r="C110" s="175">
        <v>829697.99</v>
      </c>
      <c r="D110" s="175">
        <v>0</v>
      </c>
      <c r="E110" s="175">
        <v>0</v>
      </c>
      <c r="F110" s="175">
        <v>0</v>
      </c>
      <c r="G110" s="175">
        <v>0</v>
      </c>
      <c r="H110" s="175">
        <v>0</v>
      </c>
      <c r="I110" s="175">
        <v>0</v>
      </c>
      <c r="J110" s="175">
        <v>0</v>
      </c>
      <c r="K110" s="175">
        <v>0</v>
      </c>
      <c r="L110" s="175">
        <v>0</v>
      </c>
      <c r="M110" s="175">
        <v>0</v>
      </c>
      <c r="N110" s="175">
        <v>0</v>
      </c>
      <c r="O110" s="175">
        <v>0</v>
      </c>
      <c r="P110" s="175">
        <v>0</v>
      </c>
      <c r="Q110" s="175">
        <f>SUM(C110:P110)</f>
        <v>829697.99</v>
      </c>
    </row>
    <row r="111" spans="1:17" x14ac:dyDescent="0.25">
      <c r="A111" s="236">
        <v>2115</v>
      </c>
      <c r="B111" s="235" t="s">
        <v>2239</v>
      </c>
      <c r="C111" s="175">
        <v>179221.46</v>
      </c>
      <c r="D111" s="175">
        <v>0</v>
      </c>
      <c r="E111" s="175">
        <v>0</v>
      </c>
      <c r="F111" s="175">
        <v>0</v>
      </c>
      <c r="G111" s="175">
        <v>0</v>
      </c>
      <c r="H111" s="175">
        <v>0</v>
      </c>
      <c r="I111" s="175">
        <v>0</v>
      </c>
      <c r="J111" s="175">
        <v>0</v>
      </c>
      <c r="K111" s="175">
        <v>0</v>
      </c>
      <c r="L111" s="175">
        <v>0</v>
      </c>
      <c r="M111" s="175">
        <v>0</v>
      </c>
      <c r="N111" s="175">
        <v>0</v>
      </c>
      <c r="O111" s="175">
        <v>0</v>
      </c>
      <c r="P111" s="175">
        <v>0</v>
      </c>
      <c r="Q111" s="175">
        <f>SUM(C111:P111)</f>
        <v>179221.46</v>
      </c>
    </row>
    <row r="112" spans="1:17" x14ac:dyDescent="0.25">
      <c r="A112" s="236">
        <v>2118</v>
      </c>
      <c r="B112" s="235" t="s">
        <v>2237</v>
      </c>
      <c r="C112" s="175">
        <v>285220.71999999997</v>
      </c>
      <c r="D112" s="175">
        <v>0</v>
      </c>
      <c r="E112" s="175">
        <v>0</v>
      </c>
      <c r="F112" s="175">
        <v>0</v>
      </c>
      <c r="G112" s="175">
        <v>0</v>
      </c>
      <c r="H112" s="175">
        <v>0</v>
      </c>
      <c r="I112" s="175">
        <v>0</v>
      </c>
      <c r="J112" s="175">
        <v>0</v>
      </c>
      <c r="K112" s="175">
        <v>0</v>
      </c>
      <c r="L112" s="175">
        <v>0</v>
      </c>
      <c r="M112" s="175">
        <v>0</v>
      </c>
      <c r="N112" s="175">
        <v>0</v>
      </c>
      <c r="O112" s="175">
        <v>0</v>
      </c>
      <c r="P112" s="175">
        <v>0</v>
      </c>
      <c r="Q112" s="175">
        <f>SUM(C112:P112)</f>
        <v>285220.71999999997</v>
      </c>
    </row>
    <row r="113" spans="1:17" x14ac:dyDescent="0.25">
      <c r="A113" s="236">
        <v>21311</v>
      </c>
      <c r="B113" s="235" t="s">
        <v>1437</v>
      </c>
      <c r="C113" s="175">
        <v>266404.77</v>
      </c>
      <c r="D113" s="175">
        <v>0</v>
      </c>
      <c r="E113" s="175">
        <v>0</v>
      </c>
      <c r="F113" s="175">
        <v>0</v>
      </c>
      <c r="G113" s="175">
        <v>0</v>
      </c>
      <c r="H113" s="175">
        <v>0</v>
      </c>
      <c r="I113" s="175">
        <v>0</v>
      </c>
      <c r="J113" s="175">
        <v>0</v>
      </c>
      <c r="K113" s="175">
        <v>0</v>
      </c>
      <c r="L113" s="175">
        <v>0</v>
      </c>
      <c r="M113" s="175">
        <v>0</v>
      </c>
      <c r="N113" s="175">
        <v>0</v>
      </c>
      <c r="O113" s="175">
        <v>0</v>
      </c>
      <c r="P113" s="175">
        <v>0</v>
      </c>
      <c r="Q113" s="175">
        <f>SUM(C113:P113)</f>
        <v>266404.77</v>
      </c>
    </row>
    <row r="114" spans="1:17" ht="22.5" x14ac:dyDescent="0.25">
      <c r="A114" s="236">
        <v>21314</v>
      </c>
      <c r="B114" s="235" t="s">
        <v>2006</v>
      </c>
      <c r="C114" s="175">
        <v>317083.65999999997</v>
      </c>
      <c r="D114" s="175">
        <v>0</v>
      </c>
      <c r="E114" s="175">
        <v>0</v>
      </c>
      <c r="F114" s="175">
        <v>0</v>
      </c>
      <c r="G114" s="175">
        <v>0</v>
      </c>
      <c r="H114" s="175">
        <v>0</v>
      </c>
      <c r="I114" s="175">
        <v>0</v>
      </c>
      <c r="J114" s="175">
        <v>0</v>
      </c>
      <c r="K114" s="175">
        <v>0</v>
      </c>
      <c r="L114" s="175">
        <v>0</v>
      </c>
      <c r="M114" s="175">
        <v>0</v>
      </c>
      <c r="N114" s="175">
        <v>0</v>
      </c>
      <c r="O114" s="175">
        <v>0</v>
      </c>
      <c r="P114" s="175">
        <v>0</v>
      </c>
      <c r="Q114" s="175">
        <f>SUM(C114:P114)</f>
        <v>317083.65999999997</v>
      </c>
    </row>
    <row r="115" spans="1:17" ht="22.5" x14ac:dyDescent="0.25">
      <c r="A115" s="236">
        <v>21328</v>
      </c>
      <c r="B115" s="235" t="s">
        <v>2233</v>
      </c>
      <c r="C115" s="175">
        <v>1410848.97</v>
      </c>
      <c r="D115" s="175">
        <v>0</v>
      </c>
      <c r="E115" s="175">
        <v>0</v>
      </c>
      <c r="F115" s="175">
        <v>0</v>
      </c>
      <c r="G115" s="175">
        <v>0</v>
      </c>
      <c r="H115" s="175">
        <v>0</v>
      </c>
      <c r="I115" s="175">
        <v>0</v>
      </c>
      <c r="J115" s="175">
        <v>0</v>
      </c>
      <c r="K115" s="175">
        <v>0</v>
      </c>
      <c r="L115" s="175">
        <v>0</v>
      </c>
      <c r="M115" s="175">
        <v>0</v>
      </c>
      <c r="N115" s="175">
        <v>0</v>
      </c>
      <c r="O115" s="175">
        <v>0</v>
      </c>
      <c r="P115" s="175">
        <v>0</v>
      </c>
      <c r="Q115" s="175">
        <f>SUM(C115:P115)</f>
        <v>1410848.97</v>
      </c>
    </row>
    <row r="116" spans="1:17" x14ac:dyDescent="0.25">
      <c r="A116" s="236">
        <v>2151</v>
      </c>
      <c r="B116" s="235" t="s">
        <v>1702</v>
      </c>
      <c r="C116" s="175">
        <v>127202.3</v>
      </c>
      <c r="D116" s="175">
        <v>0</v>
      </c>
      <c r="E116" s="175">
        <v>0</v>
      </c>
      <c r="F116" s="175">
        <v>0</v>
      </c>
      <c r="G116" s="175">
        <v>0</v>
      </c>
      <c r="H116" s="175">
        <v>0</v>
      </c>
      <c r="I116" s="175">
        <v>0</v>
      </c>
      <c r="J116" s="175">
        <v>0</v>
      </c>
      <c r="K116" s="175">
        <v>0</v>
      </c>
      <c r="L116" s="175">
        <v>0</v>
      </c>
      <c r="M116" s="175">
        <v>0</v>
      </c>
      <c r="N116" s="175">
        <v>0</v>
      </c>
      <c r="O116" s="175">
        <v>0</v>
      </c>
      <c r="P116" s="175">
        <v>0</v>
      </c>
      <c r="Q116" s="175">
        <f>SUM(C116:P116)</f>
        <v>127202.3</v>
      </c>
    </row>
    <row r="117" spans="1:17" x14ac:dyDescent="0.25">
      <c r="A117" s="236">
        <v>261</v>
      </c>
      <c r="B117" s="235" t="s">
        <v>1489</v>
      </c>
      <c r="C117" s="175">
        <v>6000</v>
      </c>
      <c r="D117" s="175">
        <v>0</v>
      </c>
      <c r="E117" s="175">
        <v>0</v>
      </c>
      <c r="F117" s="175">
        <v>0</v>
      </c>
      <c r="G117" s="175">
        <v>0</v>
      </c>
      <c r="H117" s="175">
        <v>0</v>
      </c>
      <c r="I117" s="175">
        <v>0</v>
      </c>
      <c r="J117" s="175">
        <v>0</v>
      </c>
      <c r="K117" s="175">
        <v>0</v>
      </c>
      <c r="L117" s="175">
        <v>0</v>
      </c>
      <c r="M117" s="175">
        <v>0</v>
      </c>
      <c r="N117" s="175">
        <v>0</v>
      </c>
      <c r="O117" s="175">
        <v>0</v>
      </c>
      <c r="P117" s="175">
        <v>0</v>
      </c>
      <c r="Q117" s="175">
        <f>SUM(C117:P117)</f>
        <v>6000</v>
      </c>
    </row>
    <row r="118" spans="1:17" x14ac:dyDescent="0.25">
      <c r="A118" s="236">
        <v>28031</v>
      </c>
      <c r="B118" s="235" t="s">
        <v>1487</v>
      </c>
      <c r="C118" s="175">
        <v>373263</v>
      </c>
      <c r="D118" s="175">
        <v>0</v>
      </c>
      <c r="E118" s="175">
        <v>0</v>
      </c>
      <c r="F118" s="175">
        <v>0</v>
      </c>
      <c r="G118" s="175">
        <v>0</v>
      </c>
      <c r="H118" s="175">
        <v>0</v>
      </c>
      <c r="I118" s="175">
        <v>0</v>
      </c>
      <c r="J118" s="175">
        <v>0</v>
      </c>
      <c r="K118" s="175">
        <v>0</v>
      </c>
      <c r="L118" s="175">
        <v>0</v>
      </c>
      <c r="M118" s="175">
        <v>0</v>
      </c>
      <c r="N118" s="175">
        <v>0</v>
      </c>
      <c r="O118" s="175">
        <v>0</v>
      </c>
      <c r="P118" s="175">
        <v>0</v>
      </c>
      <c r="Q118" s="175">
        <f>SUM(C118:P118)</f>
        <v>373263</v>
      </c>
    </row>
    <row r="119" spans="1:17" x14ac:dyDescent="0.25">
      <c r="A119" s="236">
        <v>28033</v>
      </c>
      <c r="B119" s="235" t="s">
        <v>1485</v>
      </c>
      <c r="C119" s="175">
        <v>14865</v>
      </c>
      <c r="D119" s="175">
        <v>0</v>
      </c>
      <c r="E119" s="175">
        <v>0</v>
      </c>
      <c r="F119" s="175">
        <v>0</v>
      </c>
      <c r="G119" s="175">
        <v>0</v>
      </c>
      <c r="H119" s="175">
        <v>0</v>
      </c>
      <c r="I119" s="175">
        <v>0</v>
      </c>
      <c r="J119" s="175">
        <v>0</v>
      </c>
      <c r="K119" s="175">
        <v>0</v>
      </c>
      <c r="L119" s="175">
        <v>0</v>
      </c>
      <c r="M119" s="175">
        <v>0</v>
      </c>
      <c r="N119" s="175">
        <v>0</v>
      </c>
      <c r="O119" s="175">
        <v>0</v>
      </c>
      <c r="P119" s="175">
        <v>0</v>
      </c>
      <c r="Q119" s="175">
        <f>SUM(C119:P119)</f>
        <v>14865</v>
      </c>
    </row>
    <row r="120" spans="1:17" x14ac:dyDescent="0.25">
      <c r="A120" s="236">
        <v>2804112</v>
      </c>
      <c r="B120" s="235" t="s">
        <v>1455</v>
      </c>
      <c r="C120" s="175">
        <v>695359.85</v>
      </c>
      <c r="D120" s="175">
        <v>0</v>
      </c>
      <c r="E120" s="175">
        <v>0</v>
      </c>
      <c r="F120" s="175">
        <v>0</v>
      </c>
      <c r="G120" s="175">
        <v>0</v>
      </c>
      <c r="H120" s="175">
        <v>0</v>
      </c>
      <c r="I120" s="175">
        <v>0</v>
      </c>
      <c r="J120" s="175">
        <v>0</v>
      </c>
      <c r="K120" s="175">
        <v>0</v>
      </c>
      <c r="L120" s="175">
        <v>0</v>
      </c>
      <c r="M120" s="175">
        <v>0</v>
      </c>
      <c r="N120" s="175">
        <v>0</v>
      </c>
      <c r="O120" s="175">
        <v>0</v>
      </c>
      <c r="P120" s="175">
        <v>0</v>
      </c>
      <c r="Q120" s="175">
        <f>SUM(C120:P120)</f>
        <v>695359.85</v>
      </c>
    </row>
    <row r="121" spans="1:17" ht="33.75" x14ac:dyDescent="0.25">
      <c r="A121" s="236">
        <v>2804113</v>
      </c>
      <c r="B121" s="235" t="s">
        <v>1482</v>
      </c>
      <c r="C121" s="175">
        <v>387874</v>
      </c>
      <c r="D121" s="175">
        <v>0</v>
      </c>
      <c r="E121" s="175">
        <v>0</v>
      </c>
      <c r="F121" s="175">
        <v>0</v>
      </c>
      <c r="G121" s="175">
        <v>0</v>
      </c>
      <c r="H121" s="175">
        <v>0</v>
      </c>
      <c r="I121" s="175">
        <v>0</v>
      </c>
      <c r="J121" s="175">
        <v>0</v>
      </c>
      <c r="K121" s="175">
        <v>0</v>
      </c>
      <c r="L121" s="175">
        <v>0</v>
      </c>
      <c r="M121" s="175">
        <v>0</v>
      </c>
      <c r="N121" s="175">
        <v>0</v>
      </c>
      <c r="O121" s="175">
        <v>0</v>
      </c>
      <c r="P121" s="175">
        <v>0</v>
      </c>
      <c r="Q121" s="175">
        <f>SUM(C121:P121)</f>
        <v>387874</v>
      </c>
    </row>
    <row r="122" spans="1:17" x14ac:dyDescent="0.25">
      <c r="A122" s="236">
        <v>2804122</v>
      </c>
      <c r="B122" s="235" t="s">
        <v>1455</v>
      </c>
      <c r="C122" s="175">
        <v>315816</v>
      </c>
      <c r="D122" s="175">
        <v>0</v>
      </c>
      <c r="E122" s="175">
        <v>0</v>
      </c>
      <c r="F122" s="175">
        <v>0</v>
      </c>
      <c r="G122" s="175">
        <v>0</v>
      </c>
      <c r="H122" s="175">
        <v>0</v>
      </c>
      <c r="I122" s="175">
        <v>0</v>
      </c>
      <c r="J122" s="175">
        <v>0</v>
      </c>
      <c r="K122" s="175">
        <v>0</v>
      </c>
      <c r="L122" s="175">
        <v>0</v>
      </c>
      <c r="M122" s="175">
        <v>0</v>
      </c>
      <c r="N122" s="175">
        <v>0</v>
      </c>
      <c r="O122" s="175">
        <v>0</v>
      </c>
      <c r="P122" s="175">
        <v>0</v>
      </c>
      <c r="Q122" s="175">
        <f>SUM(C122:P122)</f>
        <v>315816</v>
      </c>
    </row>
    <row r="123" spans="1:17" x14ac:dyDescent="0.25">
      <c r="A123" s="236">
        <v>2804132</v>
      </c>
      <c r="B123" s="235" t="s">
        <v>1455</v>
      </c>
      <c r="C123" s="175">
        <v>19715</v>
      </c>
      <c r="D123" s="175">
        <v>0</v>
      </c>
      <c r="E123" s="175">
        <v>0</v>
      </c>
      <c r="F123" s="175">
        <v>0</v>
      </c>
      <c r="G123" s="175">
        <v>0</v>
      </c>
      <c r="H123" s="175">
        <v>0</v>
      </c>
      <c r="I123" s="175">
        <v>0</v>
      </c>
      <c r="J123" s="175">
        <v>0</v>
      </c>
      <c r="K123" s="175">
        <v>0</v>
      </c>
      <c r="L123" s="175">
        <v>0</v>
      </c>
      <c r="M123" s="175">
        <v>0</v>
      </c>
      <c r="N123" s="175">
        <v>0</v>
      </c>
      <c r="O123" s="175">
        <v>0</v>
      </c>
      <c r="P123" s="175">
        <v>0</v>
      </c>
      <c r="Q123" s="175">
        <f>SUM(C123:P123)</f>
        <v>19715</v>
      </c>
    </row>
    <row r="124" spans="1:17" ht="33.75" x14ac:dyDescent="0.25">
      <c r="A124" s="236">
        <v>2804133</v>
      </c>
      <c r="B124" s="235" t="s">
        <v>1461</v>
      </c>
      <c r="C124" s="175">
        <v>276820</v>
      </c>
      <c r="D124" s="175">
        <v>0</v>
      </c>
      <c r="E124" s="175">
        <v>0</v>
      </c>
      <c r="F124" s="175">
        <v>0</v>
      </c>
      <c r="G124" s="175">
        <v>0</v>
      </c>
      <c r="H124" s="175">
        <v>0</v>
      </c>
      <c r="I124" s="175">
        <v>0</v>
      </c>
      <c r="J124" s="175">
        <v>0</v>
      </c>
      <c r="K124" s="175">
        <v>0</v>
      </c>
      <c r="L124" s="175">
        <v>0</v>
      </c>
      <c r="M124" s="175">
        <v>0</v>
      </c>
      <c r="N124" s="175">
        <v>0</v>
      </c>
      <c r="O124" s="175">
        <v>0</v>
      </c>
      <c r="P124" s="175">
        <v>0</v>
      </c>
      <c r="Q124" s="175">
        <f>SUM(C124:P124)</f>
        <v>276820</v>
      </c>
    </row>
    <row r="125" spans="1:17" ht="22.5" x14ac:dyDescent="0.25">
      <c r="A125" s="236">
        <v>2804141</v>
      </c>
      <c r="B125" s="235" t="s">
        <v>1458</v>
      </c>
      <c r="C125" s="175">
        <v>433152.89</v>
      </c>
      <c r="D125" s="175">
        <v>0</v>
      </c>
      <c r="E125" s="175">
        <v>0</v>
      </c>
      <c r="F125" s="175">
        <v>0</v>
      </c>
      <c r="G125" s="175">
        <v>0</v>
      </c>
      <c r="H125" s="175">
        <v>0</v>
      </c>
      <c r="I125" s="175">
        <v>0</v>
      </c>
      <c r="J125" s="175">
        <v>0</v>
      </c>
      <c r="K125" s="175">
        <v>0</v>
      </c>
      <c r="L125" s="175">
        <v>0</v>
      </c>
      <c r="M125" s="175">
        <v>0</v>
      </c>
      <c r="N125" s="175">
        <v>0</v>
      </c>
      <c r="O125" s="175">
        <v>0</v>
      </c>
      <c r="P125" s="175">
        <v>0</v>
      </c>
      <c r="Q125" s="175">
        <f>SUM(C125:P125)</f>
        <v>433152.89</v>
      </c>
    </row>
    <row r="126" spans="1:17" x14ac:dyDescent="0.25">
      <c r="A126" s="236">
        <v>2804142</v>
      </c>
      <c r="B126" s="235" t="s">
        <v>1455</v>
      </c>
      <c r="C126" s="175">
        <v>12598988.470000001</v>
      </c>
      <c r="D126" s="175">
        <v>0</v>
      </c>
      <c r="E126" s="175">
        <v>0</v>
      </c>
      <c r="F126" s="175">
        <v>0</v>
      </c>
      <c r="G126" s="175">
        <v>0</v>
      </c>
      <c r="H126" s="175">
        <v>0</v>
      </c>
      <c r="I126" s="175">
        <v>0</v>
      </c>
      <c r="J126" s="175">
        <v>0</v>
      </c>
      <c r="K126" s="175">
        <v>0</v>
      </c>
      <c r="L126" s="175">
        <v>0</v>
      </c>
      <c r="M126" s="175">
        <v>0</v>
      </c>
      <c r="N126" s="175">
        <v>0</v>
      </c>
      <c r="O126" s="175">
        <v>0</v>
      </c>
      <c r="P126" s="175">
        <v>0</v>
      </c>
      <c r="Q126" s="175">
        <f>SUM(C126:P126)</f>
        <v>12598988.470000001</v>
      </c>
    </row>
    <row r="127" spans="1:17" ht="22.5" x14ac:dyDescent="0.25">
      <c r="A127" s="236">
        <v>2804151</v>
      </c>
      <c r="B127" s="235" t="s">
        <v>1458</v>
      </c>
      <c r="C127" s="175">
        <v>89091.71</v>
      </c>
      <c r="D127" s="175">
        <v>0</v>
      </c>
      <c r="E127" s="175">
        <v>0</v>
      </c>
      <c r="F127" s="175">
        <v>0</v>
      </c>
      <c r="G127" s="175">
        <v>0</v>
      </c>
      <c r="H127" s="175">
        <v>0</v>
      </c>
      <c r="I127" s="175">
        <v>0</v>
      </c>
      <c r="J127" s="175">
        <v>0</v>
      </c>
      <c r="K127" s="175">
        <v>0</v>
      </c>
      <c r="L127" s="175">
        <v>0</v>
      </c>
      <c r="M127" s="175">
        <v>0</v>
      </c>
      <c r="N127" s="175">
        <v>0</v>
      </c>
      <c r="O127" s="175">
        <v>0</v>
      </c>
      <c r="P127" s="175">
        <v>0</v>
      </c>
      <c r="Q127" s="175">
        <f>SUM(C127:P127)</f>
        <v>89091.71</v>
      </c>
    </row>
    <row r="128" spans="1:17" x14ac:dyDescent="0.25">
      <c r="A128" s="236">
        <v>2804152</v>
      </c>
      <c r="B128" s="235" t="s">
        <v>1455</v>
      </c>
      <c r="C128" s="175">
        <v>2691572.24</v>
      </c>
      <c r="D128" s="175">
        <v>0</v>
      </c>
      <c r="E128" s="175">
        <v>0</v>
      </c>
      <c r="F128" s="175">
        <v>0</v>
      </c>
      <c r="G128" s="175">
        <v>0</v>
      </c>
      <c r="H128" s="175">
        <v>0</v>
      </c>
      <c r="I128" s="175">
        <v>0</v>
      </c>
      <c r="J128" s="175">
        <v>0</v>
      </c>
      <c r="K128" s="175">
        <v>0</v>
      </c>
      <c r="L128" s="175">
        <v>0</v>
      </c>
      <c r="M128" s="175">
        <v>0</v>
      </c>
      <c r="N128" s="175">
        <v>0</v>
      </c>
      <c r="O128" s="175">
        <v>0</v>
      </c>
      <c r="P128" s="175">
        <v>0</v>
      </c>
      <c r="Q128" s="175">
        <f>SUM(C128:P128)</f>
        <v>2691572.24</v>
      </c>
    </row>
    <row r="129" spans="1:17" ht="22.5" x14ac:dyDescent="0.25">
      <c r="A129" s="236">
        <v>2804161</v>
      </c>
      <c r="B129" s="235" t="s">
        <v>1473</v>
      </c>
      <c r="C129" s="175">
        <v>2000</v>
      </c>
      <c r="D129" s="175">
        <v>0</v>
      </c>
      <c r="E129" s="175">
        <v>0</v>
      </c>
      <c r="F129" s="175">
        <v>0</v>
      </c>
      <c r="G129" s="175">
        <v>0</v>
      </c>
      <c r="H129" s="175">
        <v>0</v>
      </c>
      <c r="I129" s="175">
        <v>0</v>
      </c>
      <c r="J129" s="175">
        <v>0</v>
      </c>
      <c r="K129" s="175">
        <v>0</v>
      </c>
      <c r="L129" s="175">
        <v>0</v>
      </c>
      <c r="M129" s="175">
        <v>0</v>
      </c>
      <c r="N129" s="175">
        <v>0</v>
      </c>
      <c r="O129" s="175">
        <v>0</v>
      </c>
      <c r="P129" s="175">
        <v>0</v>
      </c>
      <c r="Q129" s="175">
        <f>SUM(C129:P129)</f>
        <v>2000</v>
      </c>
    </row>
    <row r="130" spans="1:17" x14ac:dyDescent="0.25">
      <c r="A130" s="236">
        <v>2804162</v>
      </c>
      <c r="B130" s="235" t="s">
        <v>1455</v>
      </c>
      <c r="C130" s="175">
        <v>137655</v>
      </c>
      <c r="D130" s="175">
        <v>0</v>
      </c>
      <c r="E130" s="175">
        <v>0</v>
      </c>
      <c r="F130" s="175">
        <v>0</v>
      </c>
      <c r="G130" s="175">
        <v>0</v>
      </c>
      <c r="H130" s="175">
        <v>0</v>
      </c>
      <c r="I130" s="175">
        <v>0</v>
      </c>
      <c r="J130" s="175">
        <v>0</v>
      </c>
      <c r="K130" s="175">
        <v>0</v>
      </c>
      <c r="L130" s="175">
        <v>0</v>
      </c>
      <c r="M130" s="175">
        <v>0</v>
      </c>
      <c r="N130" s="175">
        <v>0</v>
      </c>
      <c r="O130" s="175">
        <v>0</v>
      </c>
      <c r="P130" s="175">
        <v>0</v>
      </c>
      <c r="Q130" s="175">
        <f>SUM(C130:P130)</f>
        <v>137655</v>
      </c>
    </row>
    <row r="131" spans="1:17" ht="33.75" x14ac:dyDescent="0.25">
      <c r="A131" s="236">
        <v>2804163</v>
      </c>
      <c r="B131" s="235" t="s">
        <v>1461</v>
      </c>
      <c r="C131" s="175">
        <v>593117</v>
      </c>
      <c r="D131" s="175">
        <v>0</v>
      </c>
      <c r="E131" s="175">
        <v>0</v>
      </c>
      <c r="F131" s="175">
        <v>0</v>
      </c>
      <c r="G131" s="175">
        <v>0</v>
      </c>
      <c r="H131" s="175">
        <v>0</v>
      </c>
      <c r="I131" s="175">
        <v>0</v>
      </c>
      <c r="J131" s="175">
        <v>0</v>
      </c>
      <c r="K131" s="175">
        <v>0</v>
      </c>
      <c r="L131" s="175">
        <v>0</v>
      </c>
      <c r="M131" s="175">
        <v>0</v>
      </c>
      <c r="N131" s="175">
        <v>0</v>
      </c>
      <c r="O131" s="175">
        <v>0</v>
      </c>
      <c r="P131" s="175">
        <v>0</v>
      </c>
      <c r="Q131" s="175">
        <f>SUM(C131:P131)</f>
        <v>593117</v>
      </c>
    </row>
    <row r="132" spans="1:17" ht="22.5" x14ac:dyDescent="0.25">
      <c r="A132" s="236">
        <v>28041781</v>
      </c>
      <c r="B132" s="235" t="s">
        <v>1458</v>
      </c>
      <c r="C132" s="175">
        <v>143404.20000000001</v>
      </c>
      <c r="D132" s="175">
        <v>0</v>
      </c>
      <c r="E132" s="175">
        <v>0</v>
      </c>
      <c r="F132" s="175">
        <v>0</v>
      </c>
      <c r="G132" s="175">
        <v>0</v>
      </c>
      <c r="H132" s="175">
        <v>0</v>
      </c>
      <c r="I132" s="175">
        <v>0</v>
      </c>
      <c r="J132" s="175">
        <v>0</v>
      </c>
      <c r="K132" s="175">
        <v>0</v>
      </c>
      <c r="L132" s="175">
        <v>0</v>
      </c>
      <c r="M132" s="175">
        <v>0</v>
      </c>
      <c r="N132" s="175">
        <v>0</v>
      </c>
      <c r="O132" s="175">
        <v>0</v>
      </c>
      <c r="P132" s="175">
        <v>0</v>
      </c>
      <c r="Q132" s="175">
        <f>SUM(C132:P132)</f>
        <v>143404.20000000001</v>
      </c>
    </row>
    <row r="133" spans="1:17" x14ac:dyDescent="0.25">
      <c r="A133" s="236">
        <v>28041782</v>
      </c>
      <c r="B133" s="235" t="s">
        <v>1455</v>
      </c>
      <c r="C133" s="175">
        <v>2281637.3199999998</v>
      </c>
      <c r="D133" s="175">
        <v>0</v>
      </c>
      <c r="E133" s="175">
        <v>0</v>
      </c>
      <c r="F133" s="175">
        <v>0</v>
      </c>
      <c r="G133" s="175">
        <v>0</v>
      </c>
      <c r="H133" s="175">
        <v>0</v>
      </c>
      <c r="I133" s="175">
        <v>0</v>
      </c>
      <c r="J133" s="175">
        <v>0</v>
      </c>
      <c r="K133" s="175">
        <v>0</v>
      </c>
      <c r="L133" s="175">
        <v>0</v>
      </c>
      <c r="M133" s="175">
        <v>0</v>
      </c>
      <c r="N133" s="175">
        <v>0</v>
      </c>
      <c r="O133" s="175">
        <v>0</v>
      </c>
      <c r="P133" s="175">
        <v>0</v>
      </c>
      <c r="Q133" s="175">
        <f>SUM(C133:P133)</f>
        <v>2281637.3199999998</v>
      </c>
    </row>
    <row r="134" spans="1:17" ht="33.75" x14ac:dyDescent="0.25">
      <c r="A134" s="236">
        <v>28041783</v>
      </c>
      <c r="B134" s="235" t="s">
        <v>1461</v>
      </c>
      <c r="C134" s="175">
        <v>118</v>
      </c>
      <c r="D134" s="175">
        <v>0</v>
      </c>
      <c r="E134" s="175">
        <v>0</v>
      </c>
      <c r="F134" s="175">
        <v>0</v>
      </c>
      <c r="G134" s="175">
        <v>0</v>
      </c>
      <c r="H134" s="175">
        <v>0</v>
      </c>
      <c r="I134" s="175">
        <v>0</v>
      </c>
      <c r="J134" s="175">
        <v>0</v>
      </c>
      <c r="K134" s="175">
        <v>0</v>
      </c>
      <c r="L134" s="175">
        <v>0</v>
      </c>
      <c r="M134" s="175">
        <v>0</v>
      </c>
      <c r="N134" s="175">
        <v>0</v>
      </c>
      <c r="O134" s="175">
        <v>0</v>
      </c>
      <c r="P134" s="175">
        <v>0</v>
      </c>
      <c r="Q134" s="175">
        <f>SUM(C134:P134)</f>
        <v>118</v>
      </c>
    </row>
    <row r="135" spans="1:17" ht="22.5" x14ac:dyDescent="0.25">
      <c r="A135" s="236">
        <v>2804181</v>
      </c>
      <c r="B135" s="235" t="s">
        <v>1458</v>
      </c>
      <c r="C135" s="175">
        <v>11821</v>
      </c>
      <c r="D135" s="175">
        <v>0</v>
      </c>
      <c r="E135" s="175">
        <v>0</v>
      </c>
      <c r="F135" s="175">
        <v>0</v>
      </c>
      <c r="G135" s="175">
        <v>0</v>
      </c>
      <c r="H135" s="175">
        <v>0</v>
      </c>
      <c r="I135" s="175">
        <v>0</v>
      </c>
      <c r="J135" s="175">
        <v>0</v>
      </c>
      <c r="K135" s="175">
        <v>0</v>
      </c>
      <c r="L135" s="175">
        <v>0</v>
      </c>
      <c r="M135" s="175">
        <v>0</v>
      </c>
      <c r="N135" s="175">
        <v>0</v>
      </c>
      <c r="O135" s="175">
        <v>0</v>
      </c>
      <c r="P135" s="175">
        <v>0</v>
      </c>
      <c r="Q135" s="175">
        <f>SUM(C135:P135)</f>
        <v>11821</v>
      </c>
    </row>
    <row r="136" spans="1:17" x14ac:dyDescent="0.25">
      <c r="A136" s="236">
        <v>2804182</v>
      </c>
      <c r="B136" s="235" t="s">
        <v>1455</v>
      </c>
      <c r="C136" s="175">
        <v>2080065.15</v>
      </c>
      <c r="D136" s="175">
        <v>0</v>
      </c>
      <c r="E136" s="175">
        <v>0</v>
      </c>
      <c r="F136" s="175">
        <v>0</v>
      </c>
      <c r="G136" s="175">
        <v>0</v>
      </c>
      <c r="H136" s="175">
        <v>0</v>
      </c>
      <c r="I136" s="175">
        <v>0</v>
      </c>
      <c r="J136" s="175">
        <v>0</v>
      </c>
      <c r="K136" s="175">
        <v>0</v>
      </c>
      <c r="L136" s="175">
        <v>0</v>
      </c>
      <c r="M136" s="175">
        <v>0</v>
      </c>
      <c r="N136" s="175">
        <v>0</v>
      </c>
      <c r="O136" s="175">
        <v>0</v>
      </c>
      <c r="P136" s="175">
        <v>0</v>
      </c>
      <c r="Q136" s="175">
        <f>SUM(C136:P136)</f>
        <v>2080065.15</v>
      </c>
    </row>
    <row r="137" spans="1:17" ht="33.75" x14ac:dyDescent="0.25">
      <c r="A137" s="236">
        <v>2804183</v>
      </c>
      <c r="B137" s="235" t="s">
        <v>1461</v>
      </c>
      <c r="C137" s="175">
        <v>51893</v>
      </c>
      <c r="D137" s="175">
        <v>0</v>
      </c>
      <c r="E137" s="175">
        <v>0</v>
      </c>
      <c r="F137" s="175">
        <v>0</v>
      </c>
      <c r="G137" s="175">
        <v>0</v>
      </c>
      <c r="H137" s="175">
        <v>0</v>
      </c>
      <c r="I137" s="175">
        <v>0</v>
      </c>
      <c r="J137" s="175">
        <v>0</v>
      </c>
      <c r="K137" s="175">
        <v>0</v>
      </c>
      <c r="L137" s="175">
        <v>0</v>
      </c>
      <c r="M137" s="175">
        <v>0</v>
      </c>
      <c r="N137" s="175">
        <v>0</v>
      </c>
      <c r="O137" s="175">
        <v>0</v>
      </c>
      <c r="P137" s="175">
        <v>0</v>
      </c>
      <c r="Q137" s="175">
        <f>SUM(C137:P137)</f>
        <v>51893</v>
      </c>
    </row>
    <row r="138" spans="1:17" ht="22.5" x14ac:dyDescent="0.25">
      <c r="A138" s="236">
        <v>280421</v>
      </c>
      <c r="B138" s="235" t="s">
        <v>1458</v>
      </c>
      <c r="C138" s="175">
        <v>822351.87</v>
      </c>
      <c r="D138" s="175">
        <v>0</v>
      </c>
      <c r="E138" s="175">
        <v>0</v>
      </c>
      <c r="F138" s="175">
        <v>0</v>
      </c>
      <c r="G138" s="175">
        <v>0</v>
      </c>
      <c r="H138" s="175">
        <v>0</v>
      </c>
      <c r="I138" s="175">
        <v>0</v>
      </c>
      <c r="J138" s="175">
        <v>0</v>
      </c>
      <c r="K138" s="175">
        <v>0</v>
      </c>
      <c r="L138" s="175">
        <v>0</v>
      </c>
      <c r="M138" s="175">
        <v>0</v>
      </c>
      <c r="N138" s="175">
        <v>0</v>
      </c>
      <c r="O138" s="175">
        <v>0</v>
      </c>
      <c r="P138" s="175">
        <v>0</v>
      </c>
      <c r="Q138" s="175">
        <f>SUM(C138:P138)</f>
        <v>822351.87</v>
      </c>
    </row>
    <row r="139" spans="1:17" x14ac:dyDescent="0.25">
      <c r="A139" s="236">
        <v>280422</v>
      </c>
      <c r="B139" s="235" t="s">
        <v>1455</v>
      </c>
      <c r="C139" s="175">
        <v>561168</v>
      </c>
      <c r="D139" s="175">
        <v>0</v>
      </c>
      <c r="E139" s="175">
        <v>0</v>
      </c>
      <c r="F139" s="175">
        <v>0</v>
      </c>
      <c r="G139" s="175">
        <v>0</v>
      </c>
      <c r="H139" s="175">
        <v>0</v>
      </c>
      <c r="I139" s="175">
        <v>0</v>
      </c>
      <c r="J139" s="175">
        <v>0</v>
      </c>
      <c r="K139" s="175">
        <v>0</v>
      </c>
      <c r="L139" s="175">
        <v>0</v>
      </c>
      <c r="M139" s="175">
        <v>0</v>
      </c>
      <c r="N139" s="175">
        <v>0</v>
      </c>
      <c r="O139" s="175">
        <v>0</v>
      </c>
      <c r="P139" s="175">
        <v>0</v>
      </c>
      <c r="Q139" s="175">
        <f>SUM(C139:P139)</f>
        <v>561168</v>
      </c>
    </row>
    <row r="140" spans="1:17" ht="33.75" x14ac:dyDescent="0.25">
      <c r="A140" s="236">
        <v>280423</v>
      </c>
      <c r="B140" s="235" t="s">
        <v>1461</v>
      </c>
      <c r="C140" s="175">
        <v>575412</v>
      </c>
      <c r="D140" s="175">
        <v>0</v>
      </c>
      <c r="E140" s="175">
        <v>0</v>
      </c>
      <c r="F140" s="175">
        <v>0</v>
      </c>
      <c r="G140" s="175">
        <v>0</v>
      </c>
      <c r="H140" s="175">
        <v>0</v>
      </c>
      <c r="I140" s="175">
        <v>0</v>
      </c>
      <c r="J140" s="175">
        <v>0</v>
      </c>
      <c r="K140" s="175">
        <v>0</v>
      </c>
      <c r="L140" s="175">
        <v>0</v>
      </c>
      <c r="M140" s="175">
        <v>0</v>
      </c>
      <c r="N140" s="175">
        <v>0</v>
      </c>
      <c r="O140" s="175">
        <v>0</v>
      </c>
      <c r="P140" s="175">
        <v>0</v>
      </c>
      <c r="Q140" s="175">
        <f>SUM(C140:P140)</f>
        <v>575412</v>
      </c>
    </row>
    <row r="141" spans="1:17" x14ac:dyDescent="0.25">
      <c r="A141" s="236">
        <v>280432</v>
      </c>
      <c r="B141" s="235" t="s">
        <v>1455</v>
      </c>
      <c r="C141" s="175">
        <v>166545.06</v>
      </c>
      <c r="D141" s="175">
        <v>0</v>
      </c>
      <c r="E141" s="175">
        <v>0</v>
      </c>
      <c r="F141" s="175">
        <v>0</v>
      </c>
      <c r="G141" s="175">
        <v>0</v>
      </c>
      <c r="H141" s="175">
        <v>0</v>
      </c>
      <c r="I141" s="175">
        <v>0</v>
      </c>
      <c r="J141" s="175">
        <v>0</v>
      </c>
      <c r="K141" s="175">
        <v>0</v>
      </c>
      <c r="L141" s="175">
        <v>0</v>
      </c>
      <c r="M141" s="175">
        <v>0</v>
      </c>
      <c r="N141" s="175">
        <v>0</v>
      </c>
      <c r="O141" s="175">
        <v>0</v>
      </c>
      <c r="P141" s="175">
        <v>0</v>
      </c>
      <c r="Q141" s="175">
        <f>SUM(C141:P141)</f>
        <v>166545.06</v>
      </c>
    </row>
    <row r="142" spans="1:17" ht="22.5" x14ac:dyDescent="0.25">
      <c r="A142" s="236">
        <v>2804411</v>
      </c>
      <c r="B142" s="235" t="s">
        <v>1458</v>
      </c>
      <c r="C142" s="175">
        <v>485</v>
      </c>
      <c r="D142" s="175">
        <v>0</v>
      </c>
      <c r="E142" s="175">
        <v>0</v>
      </c>
      <c r="F142" s="175">
        <v>0</v>
      </c>
      <c r="G142" s="175">
        <v>0</v>
      </c>
      <c r="H142" s="175">
        <v>0</v>
      </c>
      <c r="I142" s="175">
        <v>0</v>
      </c>
      <c r="J142" s="175">
        <v>0</v>
      </c>
      <c r="K142" s="175">
        <v>0</v>
      </c>
      <c r="L142" s="175">
        <v>0</v>
      </c>
      <c r="M142" s="175">
        <v>0</v>
      </c>
      <c r="N142" s="175">
        <v>0</v>
      </c>
      <c r="O142" s="175">
        <v>0</v>
      </c>
      <c r="P142" s="175">
        <v>0</v>
      </c>
      <c r="Q142" s="175">
        <f>SUM(C142:P142)</f>
        <v>485</v>
      </c>
    </row>
    <row r="143" spans="1:17" x14ac:dyDescent="0.25">
      <c r="A143" s="236">
        <v>2804412</v>
      </c>
      <c r="B143" s="235" t="s">
        <v>1455</v>
      </c>
      <c r="C143" s="175">
        <v>97800.73</v>
      </c>
      <c r="D143" s="175">
        <v>0</v>
      </c>
      <c r="E143" s="175">
        <v>0</v>
      </c>
      <c r="F143" s="175">
        <v>0</v>
      </c>
      <c r="G143" s="175">
        <v>0</v>
      </c>
      <c r="H143" s="175">
        <v>0</v>
      </c>
      <c r="I143" s="175">
        <v>0</v>
      </c>
      <c r="J143" s="175">
        <v>0</v>
      </c>
      <c r="K143" s="175">
        <v>0</v>
      </c>
      <c r="L143" s="175">
        <v>0</v>
      </c>
      <c r="M143" s="175">
        <v>0</v>
      </c>
      <c r="N143" s="175">
        <v>0</v>
      </c>
      <c r="O143" s="175">
        <v>0</v>
      </c>
      <c r="P143" s="175">
        <v>0</v>
      </c>
      <c r="Q143" s="175">
        <f>SUM(C143:P143)</f>
        <v>97800.73</v>
      </c>
    </row>
    <row r="144" spans="1:17" x14ac:dyDescent="0.25">
      <c r="A144" s="236">
        <v>2804422</v>
      </c>
      <c r="B144" s="235" t="s">
        <v>1455</v>
      </c>
      <c r="C144" s="175">
        <v>248</v>
      </c>
      <c r="D144" s="175">
        <v>0</v>
      </c>
      <c r="E144" s="175">
        <v>0</v>
      </c>
      <c r="F144" s="175">
        <v>0</v>
      </c>
      <c r="G144" s="175">
        <v>0</v>
      </c>
      <c r="H144" s="175">
        <v>0</v>
      </c>
      <c r="I144" s="175">
        <v>0</v>
      </c>
      <c r="J144" s="175">
        <v>0</v>
      </c>
      <c r="K144" s="175">
        <v>0</v>
      </c>
      <c r="L144" s="175">
        <v>0</v>
      </c>
      <c r="M144" s="175">
        <v>0</v>
      </c>
      <c r="N144" s="175">
        <v>0</v>
      </c>
      <c r="O144" s="175">
        <v>0</v>
      </c>
      <c r="P144" s="175">
        <v>0</v>
      </c>
      <c r="Q144" s="175">
        <f>SUM(C144:P144)</f>
        <v>248</v>
      </c>
    </row>
    <row r="145" spans="1:17" ht="33.75" x14ac:dyDescent="0.25">
      <c r="A145" s="236">
        <v>28051</v>
      </c>
      <c r="B145" s="235" t="s">
        <v>1453</v>
      </c>
      <c r="C145" s="175">
        <v>986993</v>
      </c>
      <c r="D145" s="175">
        <v>0</v>
      </c>
      <c r="E145" s="175">
        <v>0</v>
      </c>
      <c r="F145" s="175">
        <v>0</v>
      </c>
      <c r="G145" s="175">
        <v>0</v>
      </c>
      <c r="H145" s="175">
        <v>0</v>
      </c>
      <c r="I145" s="175">
        <v>0</v>
      </c>
      <c r="J145" s="175">
        <v>0</v>
      </c>
      <c r="K145" s="175">
        <v>0</v>
      </c>
      <c r="L145" s="175">
        <v>0</v>
      </c>
      <c r="M145" s="175">
        <v>0</v>
      </c>
      <c r="N145" s="175">
        <v>0</v>
      </c>
      <c r="O145" s="175">
        <v>0</v>
      </c>
      <c r="P145" s="175">
        <v>0</v>
      </c>
      <c r="Q145" s="175">
        <f>SUM(C145:P145)</f>
        <v>986993</v>
      </c>
    </row>
    <row r="146" spans="1:17" ht="22.5" x14ac:dyDescent="0.25">
      <c r="A146" s="236">
        <v>281311</v>
      </c>
      <c r="B146" s="235" t="s">
        <v>1451</v>
      </c>
      <c r="C146" s="175">
        <v>1073366.3</v>
      </c>
      <c r="D146" s="175">
        <v>0</v>
      </c>
      <c r="E146" s="175">
        <v>0</v>
      </c>
      <c r="F146" s="175">
        <v>0</v>
      </c>
      <c r="G146" s="175">
        <v>0</v>
      </c>
      <c r="H146" s="175">
        <v>0</v>
      </c>
      <c r="I146" s="175">
        <v>0</v>
      </c>
      <c r="J146" s="175">
        <v>0</v>
      </c>
      <c r="K146" s="175">
        <v>0</v>
      </c>
      <c r="L146" s="175">
        <v>0</v>
      </c>
      <c r="M146" s="175">
        <v>0</v>
      </c>
      <c r="N146" s="175">
        <v>0</v>
      </c>
      <c r="O146" s="175">
        <v>0</v>
      </c>
      <c r="P146" s="175">
        <v>0</v>
      </c>
      <c r="Q146" s="175">
        <f>SUM(C146:P146)</f>
        <v>1073366.3</v>
      </c>
    </row>
    <row r="147" spans="1:17" ht="22.5" x14ac:dyDescent="0.25">
      <c r="A147" s="236">
        <v>281312</v>
      </c>
      <c r="B147" s="235" t="s">
        <v>1449</v>
      </c>
      <c r="C147" s="175">
        <v>6427583.3099999996</v>
      </c>
      <c r="D147" s="175">
        <v>0</v>
      </c>
      <c r="E147" s="175">
        <v>0</v>
      </c>
      <c r="F147" s="175">
        <v>0</v>
      </c>
      <c r="G147" s="175">
        <v>0</v>
      </c>
      <c r="H147" s="175">
        <v>0</v>
      </c>
      <c r="I147" s="175">
        <v>0</v>
      </c>
      <c r="J147" s="175">
        <v>0</v>
      </c>
      <c r="K147" s="175">
        <v>0</v>
      </c>
      <c r="L147" s="175">
        <v>0</v>
      </c>
      <c r="M147" s="175">
        <v>0</v>
      </c>
      <c r="N147" s="175">
        <v>0</v>
      </c>
      <c r="O147" s="175">
        <v>0</v>
      </c>
      <c r="P147" s="175">
        <v>0</v>
      </c>
      <c r="Q147" s="175">
        <f>SUM(C147:P147)</f>
        <v>6427583.3099999996</v>
      </c>
    </row>
    <row r="148" spans="1:17" ht="33.75" x14ac:dyDescent="0.25">
      <c r="A148" s="236">
        <v>281313</v>
      </c>
      <c r="B148" s="235" t="s">
        <v>1447</v>
      </c>
      <c r="C148" s="175">
        <v>584410</v>
      </c>
      <c r="D148" s="175">
        <v>0</v>
      </c>
      <c r="E148" s="175">
        <v>0</v>
      </c>
      <c r="F148" s="175">
        <v>0</v>
      </c>
      <c r="G148" s="175">
        <v>0</v>
      </c>
      <c r="H148" s="175">
        <v>0</v>
      </c>
      <c r="I148" s="175">
        <v>0</v>
      </c>
      <c r="J148" s="175">
        <v>0</v>
      </c>
      <c r="K148" s="175">
        <v>0</v>
      </c>
      <c r="L148" s="175">
        <v>0</v>
      </c>
      <c r="M148" s="175">
        <v>0</v>
      </c>
      <c r="N148" s="175">
        <v>0</v>
      </c>
      <c r="O148" s="175">
        <v>0</v>
      </c>
      <c r="P148" s="175">
        <v>0</v>
      </c>
      <c r="Q148" s="175">
        <f>SUM(C148:P148)</f>
        <v>584410</v>
      </c>
    </row>
    <row r="149" spans="1:17" ht="33.75" x14ac:dyDescent="0.25">
      <c r="A149" s="236">
        <v>281314</v>
      </c>
      <c r="B149" s="235" t="s">
        <v>1445</v>
      </c>
      <c r="C149" s="175">
        <v>327661.26</v>
      </c>
      <c r="D149" s="175">
        <v>0</v>
      </c>
      <c r="E149" s="175">
        <v>0</v>
      </c>
      <c r="F149" s="175">
        <v>0</v>
      </c>
      <c r="G149" s="175">
        <v>0</v>
      </c>
      <c r="H149" s="175">
        <v>0</v>
      </c>
      <c r="I149" s="175">
        <v>0</v>
      </c>
      <c r="J149" s="175">
        <v>0</v>
      </c>
      <c r="K149" s="175">
        <v>0</v>
      </c>
      <c r="L149" s="175">
        <v>0</v>
      </c>
      <c r="M149" s="175">
        <v>0</v>
      </c>
      <c r="N149" s="175">
        <v>0</v>
      </c>
      <c r="O149" s="175">
        <v>0</v>
      </c>
      <c r="P149" s="175">
        <v>0</v>
      </c>
      <c r="Q149" s="175">
        <f>SUM(C149:P149)</f>
        <v>327661.26</v>
      </c>
    </row>
    <row r="150" spans="1:17" ht="22.5" x14ac:dyDescent="0.25">
      <c r="A150" s="236">
        <v>281318</v>
      </c>
      <c r="B150" s="235" t="s">
        <v>1443</v>
      </c>
      <c r="C150" s="175">
        <v>61352</v>
      </c>
      <c r="D150" s="175">
        <v>0</v>
      </c>
      <c r="E150" s="175">
        <v>0</v>
      </c>
      <c r="F150" s="175">
        <v>0</v>
      </c>
      <c r="G150" s="175">
        <v>0</v>
      </c>
      <c r="H150" s="175">
        <v>0</v>
      </c>
      <c r="I150" s="175">
        <v>0</v>
      </c>
      <c r="J150" s="175">
        <v>0</v>
      </c>
      <c r="K150" s="175">
        <v>0</v>
      </c>
      <c r="L150" s="175">
        <v>0</v>
      </c>
      <c r="M150" s="175">
        <v>0</v>
      </c>
      <c r="N150" s="175">
        <v>0</v>
      </c>
      <c r="O150" s="175">
        <v>0</v>
      </c>
      <c r="P150" s="175">
        <v>0</v>
      </c>
      <c r="Q150" s="175">
        <f>SUM(C150:P150)</f>
        <v>61352</v>
      </c>
    </row>
    <row r="151" spans="1:17" ht="22.5" x14ac:dyDescent="0.25">
      <c r="A151" s="236">
        <v>281328</v>
      </c>
      <c r="B151" s="235" t="s">
        <v>1441</v>
      </c>
      <c r="C151" s="175">
        <v>74921.66</v>
      </c>
      <c r="D151" s="175">
        <v>0</v>
      </c>
      <c r="E151" s="175">
        <v>0</v>
      </c>
      <c r="F151" s="175">
        <v>0</v>
      </c>
      <c r="G151" s="175">
        <v>0</v>
      </c>
      <c r="H151" s="175">
        <v>0</v>
      </c>
      <c r="I151" s="175">
        <v>0</v>
      </c>
      <c r="J151" s="175">
        <v>0</v>
      </c>
      <c r="K151" s="175">
        <v>0</v>
      </c>
      <c r="L151" s="175">
        <v>0</v>
      </c>
      <c r="M151" s="175">
        <v>0</v>
      </c>
      <c r="N151" s="175">
        <v>0</v>
      </c>
      <c r="O151" s="175">
        <v>0</v>
      </c>
      <c r="P151" s="175">
        <v>0</v>
      </c>
      <c r="Q151" s="175">
        <f>SUM(C151:P151)</f>
        <v>74921.66</v>
      </c>
    </row>
    <row r="152" spans="1:17" ht="33.75" x14ac:dyDescent="0.25">
      <c r="A152" s="236">
        <v>28157</v>
      </c>
      <c r="B152" s="235" t="s">
        <v>1439</v>
      </c>
      <c r="C152" s="175">
        <v>1074883.6299999999</v>
      </c>
      <c r="D152" s="175">
        <v>0</v>
      </c>
      <c r="E152" s="175">
        <v>0</v>
      </c>
      <c r="F152" s="175">
        <v>0</v>
      </c>
      <c r="G152" s="175">
        <v>0</v>
      </c>
      <c r="H152" s="175">
        <v>0</v>
      </c>
      <c r="I152" s="175">
        <v>0</v>
      </c>
      <c r="J152" s="175">
        <v>0</v>
      </c>
      <c r="K152" s="175">
        <v>0</v>
      </c>
      <c r="L152" s="175">
        <v>0</v>
      </c>
      <c r="M152" s="175">
        <v>0</v>
      </c>
      <c r="N152" s="175">
        <v>0</v>
      </c>
      <c r="O152" s="175">
        <v>0</v>
      </c>
      <c r="P152" s="175">
        <v>0</v>
      </c>
      <c r="Q152" s="175">
        <f>SUM(C152:P152)</f>
        <v>1074883.6299999999</v>
      </c>
    </row>
    <row r="153" spans="1:17" x14ac:dyDescent="0.25">
      <c r="A153" s="236">
        <v>2817311</v>
      </c>
      <c r="B153" s="235" t="s">
        <v>1437</v>
      </c>
      <c r="C153" s="175">
        <v>61112</v>
      </c>
      <c r="D153" s="175">
        <v>0</v>
      </c>
      <c r="E153" s="175">
        <v>0</v>
      </c>
      <c r="F153" s="175">
        <v>0</v>
      </c>
      <c r="G153" s="175">
        <v>0</v>
      </c>
      <c r="H153" s="175">
        <v>0</v>
      </c>
      <c r="I153" s="175">
        <v>0</v>
      </c>
      <c r="J153" s="175">
        <v>0</v>
      </c>
      <c r="K153" s="175">
        <v>0</v>
      </c>
      <c r="L153" s="175">
        <v>0</v>
      </c>
      <c r="M153" s="175">
        <v>0</v>
      </c>
      <c r="N153" s="175">
        <v>0</v>
      </c>
      <c r="O153" s="175">
        <v>0</v>
      </c>
      <c r="P153" s="175">
        <v>0</v>
      </c>
      <c r="Q153" s="175">
        <f>SUM(C153:P153)</f>
        <v>61112</v>
      </c>
    </row>
    <row r="154" spans="1:17" x14ac:dyDescent="0.25">
      <c r="A154" s="236">
        <v>2817312</v>
      </c>
      <c r="B154" s="235" t="s">
        <v>1435</v>
      </c>
      <c r="C154" s="175">
        <v>1218909.98</v>
      </c>
      <c r="D154" s="175">
        <v>0</v>
      </c>
      <c r="E154" s="175">
        <v>0</v>
      </c>
      <c r="F154" s="175">
        <v>0</v>
      </c>
      <c r="G154" s="175">
        <v>0</v>
      </c>
      <c r="H154" s="175">
        <v>0</v>
      </c>
      <c r="I154" s="175">
        <v>0</v>
      </c>
      <c r="J154" s="175">
        <v>0</v>
      </c>
      <c r="K154" s="175">
        <v>0</v>
      </c>
      <c r="L154" s="175">
        <v>0</v>
      </c>
      <c r="M154" s="175">
        <v>0</v>
      </c>
      <c r="N154" s="175">
        <v>0</v>
      </c>
      <c r="O154" s="175">
        <v>0</v>
      </c>
      <c r="P154" s="175">
        <v>0</v>
      </c>
      <c r="Q154" s="175">
        <f>SUM(C154:P154)</f>
        <v>1218909.98</v>
      </c>
    </row>
    <row r="155" spans="1:17" ht="33.75" x14ac:dyDescent="0.25">
      <c r="A155" s="236">
        <v>28181</v>
      </c>
      <c r="B155" s="235" t="s">
        <v>1433</v>
      </c>
      <c r="C155" s="175">
        <v>7544.22</v>
      </c>
      <c r="D155" s="175">
        <v>0</v>
      </c>
      <c r="E155" s="175">
        <v>0</v>
      </c>
      <c r="F155" s="175">
        <v>0</v>
      </c>
      <c r="G155" s="175">
        <v>0</v>
      </c>
      <c r="H155" s="175">
        <v>0</v>
      </c>
      <c r="I155" s="175">
        <v>0</v>
      </c>
      <c r="J155" s="175">
        <v>0</v>
      </c>
      <c r="K155" s="175">
        <v>0</v>
      </c>
      <c r="L155" s="175">
        <v>0</v>
      </c>
      <c r="M155" s="175">
        <v>0</v>
      </c>
      <c r="N155" s="175">
        <v>0</v>
      </c>
      <c r="O155" s="175">
        <v>0</v>
      </c>
      <c r="P155" s="175">
        <v>0</v>
      </c>
      <c r="Q155" s="175">
        <f>SUM(C155:P155)</f>
        <v>7544.22</v>
      </c>
    </row>
    <row r="156" spans="1:17" x14ac:dyDescent="0.25">
      <c r="A156" s="236">
        <v>28182</v>
      </c>
      <c r="B156" s="235" t="s">
        <v>1431</v>
      </c>
      <c r="C156" s="175">
        <v>199137.68</v>
      </c>
      <c r="D156" s="175">
        <v>0</v>
      </c>
      <c r="E156" s="175">
        <v>0</v>
      </c>
      <c r="F156" s="175">
        <v>0</v>
      </c>
      <c r="G156" s="175">
        <v>0</v>
      </c>
      <c r="H156" s="175">
        <v>0</v>
      </c>
      <c r="I156" s="175">
        <v>0</v>
      </c>
      <c r="J156" s="175">
        <v>0</v>
      </c>
      <c r="K156" s="175">
        <v>0</v>
      </c>
      <c r="L156" s="175">
        <v>0</v>
      </c>
      <c r="M156" s="175">
        <v>0</v>
      </c>
      <c r="N156" s="175">
        <v>0</v>
      </c>
      <c r="O156" s="175">
        <v>0</v>
      </c>
      <c r="P156" s="175">
        <v>0</v>
      </c>
      <c r="Q156" s="175">
        <f>SUM(C156:P156)</f>
        <v>199137.68</v>
      </c>
    </row>
    <row r="157" spans="1:17" ht="22.5" x14ac:dyDescent="0.25">
      <c r="A157" s="236">
        <v>281831</v>
      </c>
      <c r="B157" s="235" t="s">
        <v>1429</v>
      </c>
      <c r="C157" s="175">
        <v>431555</v>
      </c>
      <c r="D157" s="175">
        <v>0</v>
      </c>
      <c r="E157" s="175">
        <v>0</v>
      </c>
      <c r="F157" s="175">
        <v>0</v>
      </c>
      <c r="G157" s="175">
        <v>0</v>
      </c>
      <c r="H157" s="175">
        <v>0</v>
      </c>
      <c r="I157" s="175">
        <v>0</v>
      </c>
      <c r="J157" s="175">
        <v>0</v>
      </c>
      <c r="K157" s="175">
        <v>0</v>
      </c>
      <c r="L157" s="175">
        <v>0</v>
      </c>
      <c r="M157" s="175">
        <v>0</v>
      </c>
      <c r="N157" s="175">
        <v>0</v>
      </c>
      <c r="O157" s="175">
        <v>0</v>
      </c>
      <c r="P157" s="175">
        <v>0</v>
      </c>
      <c r="Q157" s="175">
        <f>SUM(C157:P157)</f>
        <v>431555</v>
      </c>
    </row>
    <row r="158" spans="1:17" ht="22.5" x14ac:dyDescent="0.25">
      <c r="A158" s="236">
        <v>281838</v>
      </c>
      <c r="B158" s="235" t="s">
        <v>1427</v>
      </c>
      <c r="C158" s="175">
        <v>544087.27</v>
      </c>
      <c r="D158" s="175">
        <v>0</v>
      </c>
      <c r="E158" s="175">
        <v>0</v>
      </c>
      <c r="F158" s="175">
        <v>0</v>
      </c>
      <c r="G158" s="175">
        <v>0</v>
      </c>
      <c r="H158" s="175">
        <v>0</v>
      </c>
      <c r="I158" s="175">
        <v>0</v>
      </c>
      <c r="J158" s="175">
        <v>0</v>
      </c>
      <c r="K158" s="175">
        <v>0</v>
      </c>
      <c r="L158" s="175">
        <v>0</v>
      </c>
      <c r="M158" s="175">
        <v>0</v>
      </c>
      <c r="N158" s="175">
        <v>0</v>
      </c>
      <c r="O158" s="175">
        <v>0</v>
      </c>
      <c r="P158" s="175">
        <v>0</v>
      </c>
      <c r="Q158" s="175">
        <f>SUM(C158:P158)</f>
        <v>544087.27</v>
      </c>
    </row>
    <row r="159" spans="1:17" ht="22.5" x14ac:dyDescent="0.25">
      <c r="A159" s="236">
        <v>281841</v>
      </c>
      <c r="B159" s="235" t="s">
        <v>1425</v>
      </c>
      <c r="C159" s="175">
        <v>482056.19</v>
      </c>
      <c r="D159" s="175">
        <v>0</v>
      </c>
      <c r="E159" s="175">
        <v>0</v>
      </c>
      <c r="F159" s="175">
        <v>0</v>
      </c>
      <c r="G159" s="175">
        <v>0</v>
      </c>
      <c r="H159" s="175">
        <v>0</v>
      </c>
      <c r="I159" s="175">
        <v>0</v>
      </c>
      <c r="J159" s="175">
        <v>0</v>
      </c>
      <c r="K159" s="175">
        <v>0</v>
      </c>
      <c r="L159" s="175">
        <v>0</v>
      </c>
      <c r="M159" s="175">
        <v>0</v>
      </c>
      <c r="N159" s="175">
        <v>0</v>
      </c>
      <c r="O159" s="175">
        <v>0</v>
      </c>
      <c r="P159" s="175">
        <v>0</v>
      </c>
      <c r="Q159" s="175">
        <f>SUM(C159:P159)</f>
        <v>482056.19</v>
      </c>
    </row>
    <row r="160" spans="1:17" ht="22.5" x14ac:dyDescent="0.25">
      <c r="A160" s="236">
        <v>281848</v>
      </c>
      <c r="B160" s="235" t="s">
        <v>1423</v>
      </c>
      <c r="C160" s="175">
        <v>290793.69</v>
      </c>
      <c r="D160" s="175">
        <v>0</v>
      </c>
      <c r="E160" s="175">
        <v>0</v>
      </c>
      <c r="F160" s="175">
        <v>0</v>
      </c>
      <c r="G160" s="175">
        <v>0</v>
      </c>
      <c r="H160" s="175">
        <v>0</v>
      </c>
      <c r="I160" s="175">
        <v>0</v>
      </c>
      <c r="J160" s="175">
        <v>0</v>
      </c>
      <c r="K160" s="175">
        <v>0</v>
      </c>
      <c r="L160" s="175">
        <v>0</v>
      </c>
      <c r="M160" s="175">
        <v>0</v>
      </c>
      <c r="N160" s="175">
        <v>0</v>
      </c>
      <c r="O160" s="175">
        <v>0</v>
      </c>
      <c r="P160" s="175">
        <v>0</v>
      </c>
      <c r="Q160" s="175">
        <f>SUM(C160:P160)</f>
        <v>290793.69</v>
      </c>
    </row>
    <row r="161" spans="1:17" x14ac:dyDescent="0.25">
      <c r="A161" s="236">
        <v>28185</v>
      </c>
      <c r="B161" s="235" t="s">
        <v>1421</v>
      </c>
      <c r="C161" s="175">
        <v>119017.04</v>
      </c>
      <c r="D161" s="175">
        <v>0</v>
      </c>
      <c r="E161" s="175">
        <v>0</v>
      </c>
      <c r="F161" s="175">
        <v>0</v>
      </c>
      <c r="G161" s="175">
        <v>0</v>
      </c>
      <c r="H161" s="175">
        <v>0</v>
      </c>
      <c r="I161" s="175">
        <v>0</v>
      </c>
      <c r="J161" s="175">
        <v>0</v>
      </c>
      <c r="K161" s="175">
        <v>0</v>
      </c>
      <c r="L161" s="175">
        <v>0</v>
      </c>
      <c r="M161" s="175">
        <v>0</v>
      </c>
      <c r="N161" s="175">
        <v>0</v>
      </c>
      <c r="O161" s="175">
        <v>0</v>
      </c>
      <c r="P161" s="175">
        <v>0</v>
      </c>
      <c r="Q161" s="175">
        <f>SUM(C161:P161)</f>
        <v>119017.04</v>
      </c>
    </row>
    <row r="162" spans="1:17" x14ac:dyDescent="0.25">
      <c r="A162" s="236">
        <v>28188</v>
      </c>
      <c r="B162" s="235" t="s">
        <v>1327</v>
      </c>
      <c r="C162" s="175">
        <v>381702.09</v>
      </c>
      <c r="D162" s="175">
        <v>0</v>
      </c>
      <c r="E162" s="175">
        <v>0</v>
      </c>
      <c r="F162" s="175">
        <v>0</v>
      </c>
      <c r="G162" s="175">
        <v>0</v>
      </c>
      <c r="H162" s="175">
        <v>0</v>
      </c>
      <c r="I162" s="175">
        <v>0</v>
      </c>
      <c r="J162" s="175">
        <v>0</v>
      </c>
      <c r="K162" s="175">
        <v>0</v>
      </c>
      <c r="L162" s="175">
        <v>0</v>
      </c>
      <c r="M162" s="175">
        <v>0</v>
      </c>
      <c r="N162" s="175">
        <v>0</v>
      </c>
      <c r="O162" s="175">
        <v>0</v>
      </c>
      <c r="P162" s="175">
        <v>0</v>
      </c>
      <c r="Q162" s="175">
        <f>SUM(C162:P162)</f>
        <v>381702.09</v>
      </c>
    </row>
    <row r="163" spans="1:17" ht="12.75" x14ac:dyDescent="0.25">
      <c r="A163" s="234" t="s">
        <v>1388</v>
      </c>
      <c r="B163" s="233"/>
      <c r="C163" s="175">
        <v>2822743.82</v>
      </c>
      <c r="D163" s="175">
        <v>0</v>
      </c>
      <c r="E163" s="175">
        <v>0</v>
      </c>
      <c r="F163" s="175">
        <v>0</v>
      </c>
      <c r="G163" s="175">
        <v>0</v>
      </c>
      <c r="H163" s="175">
        <v>0</v>
      </c>
      <c r="I163" s="175">
        <v>0</v>
      </c>
      <c r="J163" s="175">
        <v>0</v>
      </c>
      <c r="K163" s="175">
        <v>0</v>
      </c>
      <c r="L163" s="175">
        <v>0</v>
      </c>
      <c r="M163" s="175">
        <v>0</v>
      </c>
      <c r="N163" s="175">
        <v>0</v>
      </c>
      <c r="O163" s="175">
        <v>0</v>
      </c>
      <c r="P163" s="175">
        <v>0</v>
      </c>
      <c r="Q163" s="175">
        <f>SUM(C163:P163)</f>
        <v>2822743.82</v>
      </c>
    </row>
    <row r="164" spans="1:17" ht="33.75" x14ac:dyDescent="0.25">
      <c r="A164" s="236">
        <v>16449</v>
      </c>
      <c r="B164" s="235" t="s">
        <v>2231</v>
      </c>
      <c r="C164" s="175">
        <v>2017633.29</v>
      </c>
      <c r="D164" s="175">
        <v>0</v>
      </c>
      <c r="E164" s="175">
        <v>0</v>
      </c>
      <c r="F164" s="175">
        <v>0</v>
      </c>
      <c r="G164" s="175">
        <v>0</v>
      </c>
      <c r="H164" s="175">
        <v>0</v>
      </c>
      <c r="I164" s="175">
        <v>0</v>
      </c>
      <c r="J164" s="175">
        <v>0</v>
      </c>
      <c r="K164" s="175">
        <v>0</v>
      </c>
      <c r="L164" s="175">
        <v>0</v>
      </c>
      <c r="M164" s="175">
        <v>0</v>
      </c>
      <c r="N164" s="175">
        <v>0</v>
      </c>
      <c r="O164" s="175">
        <v>0</v>
      </c>
      <c r="P164" s="175">
        <v>0</v>
      </c>
      <c r="Q164" s="175">
        <f>SUM(C164:P164)</f>
        <v>2017633.29</v>
      </c>
    </row>
    <row r="165" spans="1:17" ht="22.5" x14ac:dyDescent="0.25">
      <c r="A165" s="236">
        <v>2128</v>
      </c>
      <c r="B165" s="235" t="s">
        <v>2230</v>
      </c>
      <c r="C165" s="175">
        <v>69233.34</v>
      </c>
      <c r="D165" s="175">
        <v>0</v>
      </c>
      <c r="E165" s="175">
        <v>0</v>
      </c>
      <c r="F165" s="175">
        <v>0</v>
      </c>
      <c r="G165" s="175">
        <v>0</v>
      </c>
      <c r="H165" s="175">
        <v>0</v>
      </c>
      <c r="I165" s="175">
        <v>0</v>
      </c>
      <c r="J165" s="175">
        <v>0</v>
      </c>
      <c r="K165" s="175">
        <v>0</v>
      </c>
      <c r="L165" s="175">
        <v>0</v>
      </c>
      <c r="M165" s="175">
        <v>0</v>
      </c>
      <c r="N165" s="175">
        <v>0</v>
      </c>
      <c r="O165" s="175">
        <v>0</v>
      </c>
      <c r="P165" s="175">
        <v>0</v>
      </c>
      <c r="Q165" s="175">
        <f>SUM(C165:P165)</f>
        <v>69233.34</v>
      </c>
    </row>
    <row r="166" spans="1:17" ht="45" x14ac:dyDescent="0.25">
      <c r="A166" s="236">
        <v>238</v>
      </c>
      <c r="B166" s="235" t="s">
        <v>1792</v>
      </c>
      <c r="C166" s="175">
        <v>735877.19</v>
      </c>
      <c r="D166" s="175">
        <v>0</v>
      </c>
      <c r="E166" s="175">
        <v>0</v>
      </c>
      <c r="F166" s="175">
        <v>0</v>
      </c>
      <c r="G166" s="175">
        <v>0</v>
      </c>
      <c r="H166" s="175">
        <v>0</v>
      </c>
      <c r="I166" s="175">
        <v>0</v>
      </c>
      <c r="J166" s="175">
        <v>0</v>
      </c>
      <c r="K166" s="175">
        <v>0</v>
      </c>
      <c r="L166" s="175">
        <v>0</v>
      </c>
      <c r="M166" s="175">
        <v>0</v>
      </c>
      <c r="N166" s="175">
        <v>0</v>
      </c>
      <c r="O166" s="175">
        <v>0</v>
      </c>
      <c r="P166" s="175">
        <v>0</v>
      </c>
      <c r="Q166" s="175">
        <f>SUM(C166:P166)</f>
        <v>735877.19</v>
      </c>
    </row>
    <row r="167" spans="1:17" ht="12.75" x14ac:dyDescent="0.25">
      <c r="A167" s="232" t="s">
        <v>2264</v>
      </c>
      <c r="B167" s="231"/>
      <c r="C167" s="37">
        <v>0</v>
      </c>
      <c r="D167" s="37">
        <v>0</v>
      </c>
      <c r="E167" s="37">
        <v>0</v>
      </c>
      <c r="F167" s="37">
        <v>0</v>
      </c>
      <c r="G167" s="37">
        <v>0</v>
      </c>
      <c r="H167" s="37">
        <v>0</v>
      </c>
      <c r="I167" s="37">
        <v>0</v>
      </c>
      <c r="J167" s="37">
        <v>0</v>
      </c>
      <c r="K167" s="37">
        <v>0</v>
      </c>
      <c r="L167" s="37">
        <v>0</v>
      </c>
      <c r="M167" s="37">
        <v>0</v>
      </c>
      <c r="N167" s="37">
        <v>0</v>
      </c>
      <c r="O167" s="37">
        <v>0</v>
      </c>
      <c r="P167" s="37">
        <v>0</v>
      </c>
      <c r="Q167" s="37">
        <f>SUM(C167:P167)</f>
        <v>0</v>
      </c>
    </row>
    <row r="169" spans="1:17" ht="12.75" x14ac:dyDescent="0.25">
      <c r="A169" s="212" t="s">
        <v>28</v>
      </c>
      <c r="B169" s="211"/>
      <c r="C169" s="211"/>
      <c r="D169" s="211"/>
      <c r="E169" s="211"/>
      <c r="F169" s="211"/>
      <c r="G169" s="211"/>
      <c r="H169" s="211"/>
      <c r="I169" s="211"/>
      <c r="J169" s="212" t="s">
        <v>28</v>
      </c>
      <c r="K169" s="211"/>
      <c r="L169" s="211"/>
      <c r="M169" s="211"/>
      <c r="N169" s="211"/>
      <c r="O169" s="211"/>
      <c r="P169" s="211"/>
      <c r="Q169" s="211"/>
    </row>
    <row r="170" spans="1:17" ht="12.75" x14ac:dyDescent="0.25">
      <c r="A170" s="243" t="s">
        <v>27</v>
      </c>
      <c r="B170" s="242"/>
      <c r="C170" s="242"/>
      <c r="D170" s="242"/>
      <c r="E170" s="242"/>
      <c r="F170" s="242"/>
      <c r="G170" s="242"/>
      <c r="H170" s="242"/>
      <c r="I170" s="242"/>
      <c r="J170" s="243" t="s">
        <v>27</v>
      </c>
      <c r="K170" s="242"/>
      <c r="L170" s="242"/>
      <c r="M170" s="242"/>
      <c r="N170" s="242"/>
      <c r="O170" s="242"/>
      <c r="P170" s="242"/>
      <c r="Q170" s="241"/>
    </row>
    <row r="171" spans="1:17" ht="12.75" x14ac:dyDescent="0.25">
      <c r="A171" s="240" t="s">
        <v>2263</v>
      </c>
      <c r="B171" s="239"/>
      <c r="C171" s="180">
        <v>65759949.409999996</v>
      </c>
      <c r="D171" s="180">
        <v>38944018.439999998</v>
      </c>
      <c r="E171" s="180">
        <v>33867656.740000002</v>
      </c>
      <c r="F171" s="180">
        <v>27791038.670000002</v>
      </c>
      <c r="G171" s="180">
        <v>13903358.75</v>
      </c>
      <c r="H171" s="180">
        <v>4745793.37</v>
      </c>
      <c r="I171" s="180">
        <v>197477029.88999999</v>
      </c>
      <c r="J171" s="180">
        <v>124589.41</v>
      </c>
      <c r="K171" s="180">
        <v>50308959.560000002</v>
      </c>
      <c r="L171" s="180">
        <v>110316099.06999999</v>
      </c>
      <c r="M171" s="180">
        <v>23044870.800000001</v>
      </c>
      <c r="N171" s="180">
        <v>6522971.9500000002</v>
      </c>
      <c r="O171" s="180">
        <v>1781736.26</v>
      </c>
      <c r="P171" s="180">
        <v>4168596.27</v>
      </c>
      <c r="Q171" s="180">
        <f>SUM(C171:P171)</f>
        <v>578756668.58999991</v>
      </c>
    </row>
    <row r="172" spans="1:17" ht="12.75" x14ac:dyDescent="0.25">
      <c r="A172" s="232" t="s">
        <v>2228</v>
      </c>
      <c r="B172" s="231"/>
      <c r="C172" s="37">
        <v>22568943.73</v>
      </c>
      <c r="D172" s="37">
        <v>38944018.439999998</v>
      </c>
      <c r="E172" s="37">
        <v>33867656.740000002</v>
      </c>
      <c r="F172" s="37">
        <v>27791038.670000002</v>
      </c>
      <c r="G172" s="37">
        <v>13903358.75</v>
      </c>
      <c r="H172" s="37">
        <v>4745793.37</v>
      </c>
      <c r="I172" s="37">
        <v>197477029.88999999</v>
      </c>
      <c r="J172" s="37">
        <v>124589.41</v>
      </c>
      <c r="K172" s="37">
        <v>50308959.560000002</v>
      </c>
      <c r="L172" s="37">
        <v>110316099.06999999</v>
      </c>
      <c r="M172" s="37">
        <v>23044870.800000001</v>
      </c>
      <c r="N172" s="37">
        <v>6522971.9500000002</v>
      </c>
      <c r="O172" s="37">
        <v>1781736.26</v>
      </c>
      <c r="P172" s="37">
        <v>4168596.27</v>
      </c>
      <c r="Q172" s="37">
        <f>SUM(C172:P172)</f>
        <v>535565662.90999997</v>
      </c>
    </row>
    <row r="173" spans="1:17" x14ac:dyDescent="0.25">
      <c r="A173" s="238">
        <v>60211</v>
      </c>
      <c r="B173" s="237" t="s">
        <v>1761</v>
      </c>
      <c r="C173" s="37">
        <v>0</v>
      </c>
      <c r="D173" s="37">
        <v>0</v>
      </c>
      <c r="E173" s="37">
        <v>0</v>
      </c>
      <c r="F173" s="37">
        <v>0</v>
      </c>
      <c r="G173" s="37">
        <v>0</v>
      </c>
      <c r="H173" s="37">
        <v>0</v>
      </c>
      <c r="I173" s="37">
        <v>0</v>
      </c>
      <c r="J173" s="37">
        <v>0</v>
      </c>
      <c r="K173" s="37">
        <v>0</v>
      </c>
      <c r="L173" s="37">
        <v>0</v>
      </c>
      <c r="M173" s="37">
        <v>340407.17</v>
      </c>
      <c r="N173" s="37">
        <v>0</v>
      </c>
      <c r="O173" s="37">
        <v>0</v>
      </c>
      <c r="P173" s="37">
        <v>0</v>
      </c>
      <c r="Q173" s="37">
        <f>SUM(C173:P173)</f>
        <v>340407.17</v>
      </c>
    </row>
    <row r="174" spans="1:17" ht="22.5" x14ac:dyDescent="0.25">
      <c r="A174" s="238">
        <v>60213</v>
      </c>
      <c r="B174" s="237" t="s">
        <v>1759</v>
      </c>
      <c r="C174" s="37">
        <v>0</v>
      </c>
      <c r="D174" s="37">
        <v>0</v>
      </c>
      <c r="E174" s="37">
        <v>0</v>
      </c>
      <c r="F174" s="37">
        <v>0</v>
      </c>
      <c r="G174" s="37">
        <v>0</v>
      </c>
      <c r="H174" s="37">
        <v>0</v>
      </c>
      <c r="I174" s="37">
        <v>0</v>
      </c>
      <c r="J174" s="37">
        <v>0</v>
      </c>
      <c r="K174" s="37">
        <v>0</v>
      </c>
      <c r="L174" s="37">
        <v>0</v>
      </c>
      <c r="M174" s="37">
        <v>265762.07</v>
      </c>
      <c r="N174" s="37">
        <v>0</v>
      </c>
      <c r="O174" s="37">
        <v>0</v>
      </c>
      <c r="P174" s="37">
        <v>0</v>
      </c>
      <c r="Q174" s="37">
        <f>SUM(C174:P174)</f>
        <v>265762.07</v>
      </c>
    </row>
    <row r="175" spans="1:17" ht="22.5" x14ac:dyDescent="0.25">
      <c r="A175" s="238">
        <v>60218</v>
      </c>
      <c r="B175" s="237" t="s">
        <v>1757</v>
      </c>
      <c r="C175" s="37">
        <v>0</v>
      </c>
      <c r="D175" s="37">
        <v>0</v>
      </c>
      <c r="E175" s="37">
        <v>0</v>
      </c>
      <c r="F175" s="37">
        <v>0</v>
      </c>
      <c r="G175" s="37">
        <v>0</v>
      </c>
      <c r="H175" s="37">
        <v>0</v>
      </c>
      <c r="I175" s="37">
        <v>0</v>
      </c>
      <c r="J175" s="37">
        <v>0</v>
      </c>
      <c r="K175" s="37">
        <v>0</v>
      </c>
      <c r="L175" s="37">
        <v>0</v>
      </c>
      <c r="M175" s="37">
        <v>14556.58</v>
      </c>
      <c r="N175" s="37">
        <v>0</v>
      </c>
      <c r="O175" s="37">
        <v>0</v>
      </c>
      <c r="P175" s="37">
        <v>0</v>
      </c>
      <c r="Q175" s="37">
        <f>SUM(C175:P175)</f>
        <v>14556.58</v>
      </c>
    </row>
    <row r="176" spans="1:17" ht="22.5" x14ac:dyDescent="0.25">
      <c r="A176" s="238">
        <v>6032</v>
      </c>
      <c r="B176" s="237" t="s">
        <v>2194</v>
      </c>
      <c r="C176" s="37">
        <v>343874.63</v>
      </c>
      <c r="D176" s="37">
        <v>0</v>
      </c>
      <c r="E176" s="37">
        <v>0</v>
      </c>
      <c r="F176" s="37">
        <v>0</v>
      </c>
      <c r="G176" s="37">
        <v>0</v>
      </c>
      <c r="H176" s="37">
        <v>0</v>
      </c>
      <c r="I176" s="37">
        <v>0</v>
      </c>
      <c r="J176" s="37">
        <v>0</v>
      </c>
      <c r="K176" s="37">
        <v>0</v>
      </c>
      <c r="L176" s="37">
        <v>0</v>
      </c>
      <c r="M176" s="37">
        <v>0</v>
      </c>
      <c r="N176" s="37">
        <v>0</v>
      </c>
      <c r="O176" s="37">
        <v>0</v>
      </c>
      <c r="P176" s="37">
        <v>0</v>
      </c>
      <c r="Q176" s="37">
        <f>SUM(C176:P176)</f>
        <v>343874.63</v>
      </c>
    </row>
    <row r="177" spans="1:17" x14ac:dyDescent="0.25">
      <c r="A177" s="238">
        <v>60611</v>
      </c>
      <c r="B177" s="237" t="s">
        <v>2103</v>
      </c>
      <c r="C177" s="37">
        <v>0</v>
      </c>
      <c r="D177" s="37">
        <v>98798.98</v>
      </c>
      <c r="E177" s="37">
        <v>0</v>
      </c>
      <c r="F177" s="37">
        <v>0</v>
      </c>
      <c r="G177" s="37">
        <v>0</v>
      </c>
      <c r="H177" s="37">
        <v>0</v>
      </c>
      <c r="I177" s="37">
        <v>0</v>
      </c>
      <c r="J177" s="37">
        <v>0</v>
      </c>
      <c r="K177" s="37">
        <v>0</v>
      </c>
      <c r="L177" s="37">
        <v>0</v>
      </c>
      <c r="M177" s="37">
        <v>0</v>
      </c>
      <c r="N177" s="37">
        <v>0</v>
      </c>
      <c r="O177" s="37">
        <v>0</v>
      </c>
      <c r="P177" s="37">
        <v>0</v>
      </c>
      <c r="Q177" s="37">
        <f>SUM(C177:P177)</f>
        <v>98798.98</v>
      </c>
    </row>
    <row r="178" spans="1:17" x14ac:dyDescent="0.25">
      <c r="A178" s="238">
        <v>60612</v>
      </c>
      <c r="B178" s="237" t="s">
        <v>1755</v>
      </c>
      <c r="C178" s="37">
        <v>0</v>
      </c>
      <c r="D178" s="37">
        <v>1150076.1499999999</v>
      </c>
      <c r="E178" s="37">
        <v>0</v>
      </c>
      <c r="F178" s="37">
        <v>0</v>
      </c>
      <c r="G178" s="37">
        <v>0</v>
      </c>
      <c r="H178" s="37">
        <v>0</v>
      </c>
      <c r="I178" s="37">
        <v>0</v>
      </c>
      <c r="J178" s="37">
        <v>0</v>
      </c>
      <c r="K178" s="37">
        <v>0</v>
      </c>
      <c r="L178" s="37">
        <v>0</v>
      </c>
      <c r="M178" s="37">
        <v>3224.66</v>
      </c>
      <c r="N178" s="37">
        <v>0</v>
      </c>
      <c r="O178" s="37">
        <v>0</v>
      </c>
      <c r="P178" s="37">
        <v>0</v>
      </c>
      <c r="Q178" s="37">
        <f>SUM(C178:P178)</f>
        <v>1153300.8099999998</v>
      </c>
    </row>
    <row r="179" spans="1:17" x14ac:dyDescent="0.25">
      <c r="A179" s="238">
        <v>60621</v>
      </c>
      <c r="B179" s="237" t="s">
        <v>1753</v>
      </c>
      <c r="C179" s="37">
        <v>0</v>
      </c>
      <c r="D179" s="37">
        <v>30993.97</v>
      </c>
      <c r="E179" s="37">
        <v>0</v>
      </c>
      <c r="F179" s="37">
        <v>0</v>
      </c>
      <c r="G179" s="37">
        <v>0</v>
      </c>
      <c r="H179" s="37">
        <v>0</v>
      </c>
      <c r="I179" s="37">
        <v>0</v>
      </c>
      <c r="J179" s="37">
        <v>0</v>
      </c>
      <c r="K179" s="37">
        <v>0</v>
      </c>
      <c r="L179" s="37">
        <v>0</v>
      </c>
      <c r="M179" s="37">
        <v>2191.48</v>
      </c>
      <c r="N179" s="37">
        <v>0</v>
      </c>
      <c r="O179" s="37">
        <v>0</v>
      </c>
      <c r="P179" s="37">
        <v>0</v>
      </c>
      <c r="Q179" s="37">
        <f>SUM(C179:P179)</f>
        <v>33185.450000000004</v>
      </c>
    </row>
    <row r="180" spans="1:17" x14ac:dyDescent="0.25">
      <c r="A180" s="238">
        <v>60622</v>
      </c>
      <c r="B180" s="237" t="s">
        <v>1751</v>
      </c>
      <c r="C180" s="37">
        <v>0</v>
      </c>
      <c r="D180" s="37">
        <v>140896.87</v>
      </c>
      <c r="E180" s="37">
        <v>0</v>
      </c>
      <c r="F180" s="37">
        <v>0</v>
      </c>
      <c r="G180" s="37">
        <v>0</v>
      </c>
      <c r="H180" s="37">
        <v>0</v>
      </c>
      <c r="I180" s="37">
        <v>0</v>
      </c>
      <c r="J180" s="37">
        <v>0</v>
      </c>
      <c r="K180" s="37">
        <v>0</v>
      </c>
      <c r="L180" s="37">
        <v>0</v>
      </c>
      <c r="M180" s="37">
        <v>415494.15</v>
      </c>
      <c r="N180" s="37">
        <v>0</v>
      </c>
      <c r="O180" s="37">
        <v>0</v>
      </c>
      <c r="P180" s="37">
        <v>0</v>
      </c>
      <c r="Q180" s="37">
        <f>SUM(C180:P180)</f>
        <v>556391.02</v>
      </c>
    </row>
    <row r="181" spans="1:17" x14ac:dyDescent="0.25">
      <c r="A181" s="238">
        <v>60623</v>
      </c>
      <c r="B181" s="237" t="s">
        <v>1335</v>
      </c>
      <c r="C181" s="37">
        <v>0</v>
      </c>
      <c r="D181" s="37">
        <v>53438.45</v>
      </c>
      <c r="E181" s="37">
        <v>0</v>
      </c>
      <c r="F181" s="37">
        <v>0</v>
      </c>
      <c r="G181" s="37">
        <v>55817.34</v>
      </c>
      <c r="H181" s="37">
        <v>0</v>
      </c>
      <c r="I181" s="37">
        <v>36303.160000000003</v>
      </c>
      <c r="J181" s="37">
        <v>0</v>
      </c>
      <c r="K181" s="37">
        <v>0</v>
      </c>
      <c r="L181" s="37">
        <v>0</v>
      </c>
      <c r="M181" s="37">
        <v>0</v>
      </c>
      <c r="N181" s="37">
        <v>0</v>
      </c>
      <c r="O181" s="37">
        <v>0</v>
      </c>
      <c r="P181" s="37">
        <v>0</v>
      </c>
      <c r="Q181" s="37">
        <f>SUM(C181:P181)</f>
        <v>145558.95000000001</v>
      </c>
    </row>
    <row r="182" spans="1:17" ht="22.5" x14ac:dyDescent="0.25">
      <c r="A182" s="238">
        <v>60628</v>
      </c>
      <c r="B182" s="237" t="s">
        <v>2101</v>
      </c>
      <c r="C182" s="37">
        <v>0</v>
      </c>
      <c r="D182" s="37">
        <v>42024.52</v>
      </c>
      <c r="E182" s="37">
        <v>0</v>
      </c>
      <c r="F182" s="37">
        <v>0</v>
      </c>
      <c r="G182" s="37">
        <v>0</v>
      </c>
      <c r="H182" s="37">
        <v>0</v>
      </c>
      <c r="I182" s="37">
        <v>0</v>
      </c>
      <c r="J182" s="37">
        <v>0</v>
      </c>
      <c r="K182" s="37">
        <v>0</v>
      </c>
      <c r="L182" s="37">
        <v>0</v>
      </c>
      <c r="M182" s="37">
        <v>0</v>
      </c>
      <c r="N182" s="37">
        <v>0</v>
      </c>
      <c r="O182" s="37">
        <v>0</v>
      </c>
      <c r="P182" s="37">
        <v>0</v>
      </c>
      <c r="Q182" s="37">
        <f>SUM(C182:P182)</f>
        <v>42024.52</v>
      </c>
    </row>
    <row r="183" spans="1:17" x14ac:dyDescent="0.25">
      <c r="A183" s="238">
        <v>60631</v>
      </c>
      <c r="B183" s="237" t="s">
        <v>1996</v>
      </c>
      <c r="C183" s="37">
        <v>0</v>
      </c>
      <c r="D183" s="37">
        <v>61938.31</v>
      </c>
      <c r="E183" s="37">
        <v>0</v>
      </c>
      <c r="F183" s="37">
        <v>0</v>
      </c>
      <c r="G183" s="37">
        <v>6366.44</v>
      </c>
      <c r="H183" s="37">
        <v>0</v>
      </c>
      <c r="I183" s="37">
        <v>0</v>
      </c>
      <c r="J183" s="37">
        <v>0</v>
      </c>
      <c r="K183" s="37">
        <v>0</v>
      </c>
      <c r="L183" s="37">
        <v>0</v>
      </c>
      <c r="M183" s="37">
        <v>0</v>
      </c>
      <c r="N183" s="37">
        <v>0</v>
      </c>
      <c r="O183" s="37">
        <v>0</v>
      </c>
      <c r="P183" s="37">
        <v>0</v>
      </c>
      <c r="Q183" s="37">
        <f>SUM(C183:P183)</f>
        <v>68304.75</v>
      </c>
    </row>
    <row r="184" spans="1:17" ht="22.5" x14ac:dyDescent="0.25">
      <c r="A184" s="238">
        <v>60632</v>
      </c>
      <c r="B184" s="237" t="s">
        <v>1341</v>
      </c>
      <c r="C184" s="37">
        <v>0</v>
      </c>
      <c r="D184" s="37">
        <v>70332.39</v>
      </c>
      <c r="E184" s="37">
        <v>0</v>
      </c>
      <c r="F184" s="37">
        <v>0</v>
      </c>
      <c r="G184" s="37">
        <v>34824.949999999997</v>
      </c>
      <c r="H184" s="37">
        <v>0</v>
      </c>
      <c r="I184" s="37">
        <v>1114.93</v>
      </c>
      <c r="J184" s="37">
        <v>0</v>
      </c>
      <c r="K184" s="37">
        <v>0</v>
      </c>
      <c r="L184" s="37">
        <v>0</v>
      </c>
      <c r="M184" s="37">
        <v>402090.27</v>
      </c>
      <c r="N184" s="37">
        <v>11159.2</v>
      </c>
      <c r="O184" s="37">
        <v>0</v>
      </c>
      <c r="P184" s="37">
        <v>0</v>
      </c>
      <c r="Q184" s="37">
        <f>SUM(C184:P184)</f>
        <v>519521.74000000005</v>
      </c>
    </row>
    <row r="185" spans="1:17" x14ac:dyDescent="0.25">
      <c r="A185" s="238">
        <v>60633</v>
      </c>
      <c r="B185" s="237" t="s">
        <v>1749</v>
      </c>
      <c r="C185" s="37">
        <v>0</v>
      </c>
      <c r="D185" s="37">
        <v>0</v>
      </c>
      <c r="E185" s="37">
        <v>0</v>
      </c>
      <c r="F185" s="37">
        <v>0</v>
      </c>
      <c r="G185" s="37">
        <v>0</v>
      </c>
      <c r="H185" s="37">
        <v>0</v>
      </c>
      <c r="I185" s="37">
        <v>0</v>
      </c>
      <c r="J185" s="37">
        <v>0</v>
      </c>
      <c r="K185" s="37">
        <v>0</v>
      </c>
      <c r="L185" s="37">
        <v>0</v>
      </c>
      <c r="M185" s="37">
        <v>929172.86</v>
      </c>
      <c r="N185" s="37">
        <v>0</v>
      </c>
      <c r="O185" s="37">
        <v>0</v>
      </c>
      <c r="P185" s="37">
        <v>0</v>
      </c>
      <c r="Q185" s="37">
        <f>SUM(C185:P185)</f>
        <v>929172.86</v>
      </c>
    </row>
    <row r="186" spans="1:17" ht="22.5" x14ac:dyDescent="0.25">
      <c r="A186" s="238">
        <v>60636</v>
      </c>
      <c r="B186" s="237" t="s">
        <v>1343</v>
      </c>
      <c r="C186" s="37">
        <v>0</v>
      </c>
      <c r="D186" s="37">
        <v>28591.4</v>
      </c>
      <c r="E186" s="37">
        <v>0</v>
      </c>
      <c r="F186" s="37">
        <v>1637.64</v>
      </c>
      <c r="G186" s="37">
        <v>4160.8599999999997</v>
      </c>
      <c r="H186" s="37">
        <v>0</v>
      </c>
      <c r="I186" s="37">
        <v>19260.91</v>
      </c>
      <c r="J186" s="37">
        <v>0</v>
      </c>
      <c r="K186" s="37">
        <v>0</v>
      </c>
      <c r="L186" s="37">
        <v>0</v>
      </c>
      <c r="M186" s="37">
        <v>106533.88</v>
      </c>
      <c r="N186" s="37">
        <v>0</v>
      </c>
      <c r="O186" s="37">
        <v>0</v>
      </c>
      <c r="P186" s="37">
        <v>0</v>
      </c>
      <c r="Q186" s="37">
        <f>SUM(C186:P186)</f>
        <v>160184.69</v>
      </c>
    </row>
    <row r="187" spans="1:17" x14ac:dyDescent="0.25">
      <c r="A187" s="238">
        <v>6064</v>
      </c>
      <c r="B187" s="237" t="s">
        <v>1994</v>
      </c>
      <c r="C187" s="37">
        <v>0</v>
      </c>
      <c r="D187" s="37">
        <v>174487.17</v>
      </c>
      <c r="E187" s="37">
        <v>0</v>
      </c>
      <c r="F187" s="37">
        <v>0</v>
      </c>
      <c r="G187" s="37">
        <v>3038.27</v>
      </c>
      <c r="H187" s="37">
        <v>0</v>
      </c>
      <c r="I187" s="37">
        <v>0</v>
      </c>
      <c r="J187" s="37">
        <v>0</v>
      </c>
      <c r="K187" s="37">
        <v>0</v>
      </c>
      <c r="L187" s="37">
        <v>0</v>
      </c>
      <c r="M187" s="37">
        <v>0</v>
      </c>
      <c r="N187" s="37">
        <v>0</v>
      </c>
      <c r="O187" s="37">
        <v>0</v>
      </c>
      <c r="P187" s="37">
        <v>0</v>
      </c>
      <c r="Q187" s="37">
        <f>SUM(C187:P187)</f>
        <v>177525.44</v>
      </c>
    </row>
    <row r="188" spans="1:17" ht="22.5" x14ac:dyDescent="0.25">
      <c r="A188" s="238">
        <v>6065</v>
      </c>
      <c r="B188" s="237" t="s">
        <v>1329</v>
      </c>
      <c r="C188" s="37">
        <v>0</v>
      </c>
      <c r="D188" s="37">
        <v>9777.0499999999993</v>
      </c>
      <c r="E188" s="37">
        <v>0</v>
      </c>
      <c r="F188" s="37">
        <v>0</v>
      </c>
      <c r="G188" s="37">
        <v>222019.07</v>
      </c>
      <c r="H188" s="37">
        <v>0</v>
      </c>
      <c r="I188" s="37">
        <v>0</v>
      </c>
      <c r="J188" s="37">
        <v>0</v>
      </c>
      <c r="K188" s="37">
        <v>0</v>
      </c>
      <c r="L188" s="37">
        <v>0</v>
      </c>
      <c r="M188" s="37">
        <v>0</v>
      </c>
      <c r="N188" s="37">
        <v>0</v>
      </c>
      <c r="O188" s="37">
        <v>0</v>
      </c>
      <c r="P188" s="37">
        <v>0</v>
      </c>
      <c r="Q188" s="37">
        <f>SUM(C188:P188)</f>
        <v>231796.12</v>
      </c>
    </row>
    <row r="189" spans="1:17" x14ac:dyDescent="0.25">
      <c r="A189" s="238">
        <v>60661</v>
      </c>
      <c r="B189" s="237" t="s">
        <v>1952</v>
      </c>
      <c r="C189" s="37">
        <v>0</v>
      </c>
      <c r="D189" s="37">
        <v>0</v>
      </c>
      <c r="E189" s="37">
        <v>0</v>
      </c>
      <c r="F189" s="37">
        <v>0</v>
      </c>
      <c r="G189" s="37">
        <v>0</v>
      </c>
      <c r="H189" s="37">
        <v>10374.59</v>
      </c>
      <c r="I189" s="37">
        <v>2720.36</v>
      </c>
      <c r="J189" s="37">
        <v>0</v>
      </c>
      <c r="K189" s="37">
        <v>0</v>
      </c>
      <c r="L189" s="37">
        <v>0</v>
      </c>
      <c r="M189" s="37">
        <v>0</v>
      </c>
      <c r="N189" s="37">
        <v>0</v>
      </c>
      <c r="O189" s="37">
        <v>0</v>
      </c>
      <c r="P189" s="37">
        <v>0</v>
      </c>
      <c r="Q189" s="37">
        <f>SUM(C189:P189)</f>
        <v>13094.95</v>
      </c>
    </row>
    <row r="190" spans="1:17" x14ac:dyDescent="0.25">
      <c r="A190" s="238">
        <v>60662</v>
      </c>
      <c r="B190" s="237" t="s">
        <v>1971</v>
      </c>
      <c r="C190" s="37">
        <v>0</v>
      </c>
      <c r="D190" s="37">
        <v>0</v>
      </c>
      <c r="E190" s="37">
        <v>0</v>
      </c>
      <c r="F190" s="37">
        <v>0</v>
      </c>
      <c r="G190" s="37">
        <v>0</v>
      </c>
      <c r="H190" s="37">
        <v>52288.23</v>
      </c>
      <c r="I190" s="37">
        <v>0</v>
      </c>
      <c r="J190" s="37">
        <v>0</v>
      </c>
      <c r="K190" s="37">
        <v>0</v>
      </c>
      <c r="L190" s="37">
        <v>0</v>
      </c>
      <c r="M190" s="37">
        <v>0</v>
      </c>
      <c r="N190" s="37">
        <v>0</v>
      </c>
      <c r="O190" s="37">
        <v>0</v>
      </c>
      <c r="P190" s="37">
        <v>0</v>
      </c>
      <c r="Q190" s="37">
        <f>SUM(C190:P190)</f>
        <v>52288.23</v>
      </c>
    </row>
    <row r="191" spans="1:17" ht="22.5" x14ac:dyDescent="0.25">
      <c r="A191" s="238">
        <v>60668</v>
      </c>
      <c r="B191" s="237" t="s">
        <v>1950</v>
      </c>
      <c r="C191" s="37">
        <v>0</v>
      </c>
      <c r="D191" s="37">
        <v>431.32</v>
      </c>
      <c r="E191" s="37">
        <v>0</v>
      </c>
      <c r="F191" s="37">
        <v>0</v>
      </c>
      <c r="G191" s="37">
        <v>149.83000000000001</v>
      </c>
      <c r="H191" s="37">
        <v>2305.2199999999998</v>
      </c>
      <c r="I191" s="37">
        <v>6199.4</v>
      </c>
      <c r="J191" s="37">
        <v>0</v>
      </c>
      <c r="K191" s="37">
        <v>0</v>
      </c>
      <c r="L191" s="37">
        <v>0</v>
      </c>
      <c r="M191" s="37">
        <v>0</v>
      </c>
      <c r="N191" s="37">
        <v>0</v>
      </c>
      <c r="O191" s="37">
        <v>0</v>
      </c>
      <c r="P191" s="37">
        <v>0</v>
      </c>
      <c r="Q191" s="37">
        <f>SUM(C191:P191)</f>
        <v>9085.77</v>
      </c>
    </row>
    <row r="192" spans="1:17" x14ac:dyDescent="0.25">
      <c r="A192" s="238">
        <v>6067</v>
      </c>
      <c r="B192" s="237" t="s">
        <v>1948</v>
      </c>
      <c r="C192" s="37">
        <v>0</v>
      </c>
      <c r="D192" s="37">
        <v>0</v>
      </c>
      <c r="E192" s="37">
        <v>0</v>
      </c>
      <c r="F192" s="37">
        <v>0</v>
      </c>
      <c r="G192" s="37">
        <v>0</v>
      </c>
      <c r="H192" s="37">
        <v>0</v>
      </c>
      <c r="I192" s="37">
        <v>1163.3499999999999</v>
      </c>
      <c r="J192" s="37">
        <v>0</v>
      </c>
      <c r="K192" s="37">
        <v>0</v>
      </c>
      <c r="L192" s="37">
        <v>0</v>
      </c>
      <c r="M192" s="37">
        <v>0</v>
      </c>
      <c r="N192" s="37">
        <v>0</v>
      </c>
      <c r="O192" s="37">
        <v>0</v>
      </c>
      <c r="P192" s="37">
        <v>0</v>
      </c>
      <c r="Q192" s="37">
        <f>SUM(C192:P192)</f>
        <v>1163.3499999999999</v>
      </c>
    </row>
    <row r="193" spans="1:17" ht="22.5" x14ac:dyDescent="0.25">
      <c r="A193" s="238">
        <v>6068</v>
      </c>
      <c r="B193" s="237" t="s">
        <v>1347</v>
      </c>
      <c r="C193" s="37">
        <v>0</v>
      </c>
      <c r="D193" s="37">
        <v>296738.05</v>
      </c>
      <c r="E193" s="37">
        <v>0</v>
      </c>
      <c r="F193" s="37">
        <v>4639.41</v>
      </c>
      <c r="G193" s="37">
        <v>89210.27</v>
      </c>
      <c r="H193" s="37">
        <v>5801.17</v>
      </c>
      <c r="I193" s="37">
        <v>13408.7</v>
      </c>
      <c r="J193" s="37">
        <v>0</v>
      </c>
      <c r="K193" s="37">
        <v>0</v>
      </c>
      <c r="L193" s="37">
        <v>0</v>
      </c>
      <c r="M193" s="37">
        <v>4683.6000000000004</v>
      </c>
      <c r="N193" s="37">
        <v>0</v>
      </c>
      <c r="O193" s="37">
        <v>0</v>
      </c>
      <c r="P193" s="37">
        <v>17359.13</v>
      </c>
      <c r="Q193" s="37">
        <f>SUM(C193:P193)</f>
        <v>431840.32999999996</v>
      </c>
    </row>
    <row r="194" spans="1:17" ht="22.5" x14ac:dyDescent="0.25">
      <c r="A194" s="238">
        <v>611</v>
      </c>
      <c r="B194" s="237" t="s">
        <v>1617</v>
      </c>
      <c r="C194" s="37">
        <v>0</v>
      </c>
      <c r="D194" s="37">
        <v>635548.53</v>
      </c>
      <c r="E194" s="37">
        <v>0</v>
      </c>
      <c r="F194" s="37">
        <v>28631.56</v>
      </c>
      <c r="G194" s="37">
        <v>55845.4</v>
      </c>
      <c r="H194" s="37">
        <v>0</v>
      </c>
      <c r="I194" s="37">
        <v>8954.26</v>
      </c>
      <c r="J194" s="37">
        <v>0</v>
      </c>
      <c r="K194" s="37">
        <v>146237.5</v>
      </c>
      <c r="L194" s="37">
        <v>0</v>
      </c>
      <c r="M194" s="37">
        <v>64789.1</v>
      </c>
      <c r="N194" s="37">
        <v>0</v>
      </c>
      <c r="O194" s="37">
        <v>0</v>
      </c>
      <c r="P194" s="37">
        <v>28446</v>
      </c>
      <c r="Q194" s="37">
        <f>SUM(C194:P194)</f>
        <v>968452.35000000009</v>
      </c>
    </row>
    <row r="195" spans="1:17" x14ac:dyDescent="0.25">
      <c r="A195" s="238">
        <v>6132</v>
      </c>
      <c r="B195" s="237" t="s">
        <v>1345</v>
      </c>
      <c r="C195" s="37">
        <v>0</v>
      </c>
      <c r="D195" s="37">
        <v>512751.6</v>
      </c>
      <c r="E195" s="37">
        <v>0</v>
      </c>
      <c r="F195" s="37">
        <v>0</v>
      </c>
      <c r="G195" s="37">
        <v>0</v>
      </c>
      <c r="H195" s="37">
        <v>0</v>
      </c>
      <c r="I195" s="37">
        <v>114752.38</v>
      </c>
      <c r="J195" s="37">
        <v>0</v>
      </c>
      <c r="K195" s="37">
        <v>0</v>
      </c>
      <c r="L195" s="37">
        <v>0</v>
      </c>
      <c r="M195" s="37">
        <v>0</v>
      </c>
      <c r="N195" s="37">
        <v>0</v>
      </c>
      <c r="O195" s="37">
        <v>0</v>
      </c>
      <c r="P195" s="37">
        <v>0</v>
      </c>
      <c r="Q195" s="37">
        <f>SUM(C195:P195)</f>
        <v>627503.98</v>
      </c>
    </row>
    <row r="196" spans="1:17" x14ac:dyDescent="0.25">
      <c r="A196" s="238">
        <v>6135</v>
      </c>
      <c r="B196" s="237" t="s">
        <v>1349</v>
      </c>
      <c r="C196" s="37">
        <v>0</v>
      </c>
      <c r="D196" s="37">
        <v>115503.23</v>
      </c>
      <c r="E196" s="37">
        <v>0</v>
      </c>
      <c r="F196" s="37">
        <v>0</v>
      </c>
      <c r="G196" s="37">
        <v>47716.07</v>
      </c>
      <c r="H196" s="37">
        <v>0</v>
      </c>
      <c r="I196" s="37">
        <v>0</v>
      </c>
      <c r="J196" s="37">
        <v>0</v>
      </c>
      <c r="K196" s="37">
        <v>0</v>
      </c>
      <c r="L196" s="37">
        <v>0</v>
      </c>
      <c r="M196" s="37">
        <v>80917.539999999994</v>
      </c>
      <c r="N196" s="37">
        <v>0</v>
      </c>
      <c r="O196" s="37">
        <v>0</v>
      </c>
      <c r="P196" s="37">
        <v>0</v>
      </c>
      <c r="Q196" s="37">
        <f>SUM(C196:P196)</f>
        <v>244136.83999999997</v>
      </c>
    </row>
    <row r="197" spans="1:17" ht="22.5" x14ac:dyDescent="0.25">
      <c r="A197" s="238">
        <v>614</v>
      </c>
      <c r="B197" s="237" t="s">
        <v>1946</v>
      </c>
      <c r="C197" s="37">
        <v>0</v>
      </c>
      <c r="D197" s="37">
        <v>115866.48</v>
      </c>
      <c r="E197" s="37">
        <v>0</v>
      </c>
      <c r="F197" s="37">
        <v>0</v>
      </c>
      <c r="G197" s="37">
        <v>0</v>
      </c>
      <c r="H197" s="37">
        <v>0</v>
      </c>
      <c r="I197" s="37">
        <v>21099.33</v>
      </c>
      <c r="J197" s="37">
        <v>0</v>
      </c>
      <c r="K197" s="37">
        <v>0</v>
      </c>
      <c r="L197" s="37">
        <v>0</v>
      </c>
      <c r="M197" s="37">
        <v>0</v>
      </c>
      <c r="N197" s="37">
        <v>0</v>
      </c>
      <c r="O197" s="37">
        <v>0</v>
      </c>
      <c r="P197" s="37">
        <v>0</v>
      </c>
      <c r="Q197" s="37">
        <f>SUM(C197:P197)</f>
        <v>136965.81</v>
      </c>
    </row>
    <row r="198" spans="1:17" ht="22.5" x14ac:dyDescent="0.25">
      <c r="A198" s="238">
        <v>61521</v>
      </c>
      <c r="B198" s="237" t="s">
        <v>1689</v>
      </c>
      <c r="C198" s="37">
        <v>0</v>
      </c>
      <c r="D198" s="37">
        <v>1402.2</v>
      </c>
      <c r="E198" s="37">
        <v>0</v>
      </c>
      <c r="F198" s="37">
        <v>0</v>
      </c>
      <c r="G198" s="37">
        <v>0</v>
      </c>
      <c r="H198" s="37">
        <v>0</v>
      </c>
      <c r="I198" s="37">
        <v>0</v>
      </c>
      <c r="J198" s="37">
        <v>0</v>
      </c>
      <c r="K198" s="37">
        <v>0</v>
      </c>
      <c r="L198" s="37">
        <v>0</v>
      </c>
      <c r="M198" s="37">
        <v>0</v>
      </c>
      <c r="N198" s="37">
        <v>14112.61</v>
      </c>
      <c r="O198" s="37">
        <v>0</v>
      </c>
      <c r="P198" s="37">
        <v>0</v>
      </c>
      <c r="Q198" s="37">
        <f>SUM(C198:P198)</f>
        <v>15514.810000000001</v>
      </c>
    </row>
    <row r="199" spans="1:17" x14ac:dyDescent="0.25">
      <c r="A199" s="238">
        <v>615221</v>
      </c>
      <c r="B199" s="237" t="s">
        <v>1944</v>
      </c>
      <c r="C199" s="37">
        <v>0</v>
      </c>
      <c r="D199" s="37">
        <v>294985.53999999998</v>
      </c>
      <c r="E199" s="37">
        <v>23723.54</v>
      </c>
      <c r="F199" s="37">
        <v>626459.06000000006</v>
      </c>
      <c r="G199" s="37">
        <v>129276.31</v>
      </c>
      <c r="H199" s="37">
        <v>0</v>
      </c>
      <c r="I199" s="37">
        <v>195606.89</v>
      </c>
      <c r="J199" s="37">
        <v>0</v>
      </c>
      <c r="K199" s="37">
        <v>0</v>
      </c>
      <c r="L199" s="37">
        <v>0</v>
      </c>
      <c r="M199" s="37">
        <v>0</v>
      </c>
      <c r="N199" s="37">
        <v>0</v>
      </c>
      <c r="O199" s="37">
        <v>0</v>
      </c>
      <c r="P199" s="37">
        <v>0</v>
      </c>
      <c r="Q199" s="37">
        <f>SUM(C199:P199)</f>
        <v>1270051.3399999999</v>
      </c>
    </row>
    <row r="200" spans="1:17" ht="33.75" x14ac:dyDescent="0.25">
      <c r="A200" s="238">
        <v>615231</v>
      </c>
      <c r="B200" s="237" t="s">
        <v>1687</v>
      </c>
      <c r="C200" s="37">
        <v>0</v>
      </c>
      <c r="D200" s="37">
        <v>0</v>
      </c>
      <c r="E200" s="37">
        <v>0</v>
      </c>
      <c r="F200" s="37">
        <v>0</v>
      </c>
      <c r="G200" s="37">
        <v>0</v>
      </c>
      <c r="H200" s="37">
        <v>0</v>
      </c>
      <c r="I200" s="37">
        <v>0</v>
      </c>
      <c r="J200" s="37">
        <v>0</v>
      </c>
      <c r="K200" s="37">
        <v>0</v>
      </c>
      <c r="L200" s="37">
        <v>0</v>
      </c>
      <c r="M200" s="37">
        <v>3907631.85</v>
      </c>
      <c r="N200" s="37">
        <v>115000</v>
      </c>
      <c r="O200" s="37">
        <v>0</v>
      </c>
      <c r="P200" s="37">
        <v>0</v>
      </c>
      <c r="Q200" s="37">
        <f>SUM(C200:P200)</f>
        <v>4022631.85</v>
      </c>
    </row>
    <row r="201" spans="1:17" ht="22.5" x14ac:dyDescent="0.25">
      <c r="A201" s="238">
        <v>61524</v>
      </c>
      <c r="B201" s="237" t="s">
        <v>1685</v>
      </c>
      <c r="C201" s="37">
        <v>0</v>
      </c>
      <c r="D201" s="37">
        <v>0</v>
      </c>
      <c r="E201" s="37">
        <v>0</v>
      </c>
      <c r="F201" s="37">
        <v>0</v>
      </c>
      <c r="G201" s="37">
        <v>0</v>
      </c>
      <c r="H201" s="37">
        <v>0</v>
      </c>
      <c r="I201" s="37">
        <v>0</v>
      </c>
      <c r="J201" s="37">
        <v>0</v>
      </c>
      <c r="K201" s="37">
        <v>0</v>
      </c>
      <c r="L201" s="37">
        <v>0</v>
      </c>
      <c r="M201" s="37">
        <v>0</v>
      </c>
      <c r="N201" s="37">
        <v>26091.78</v>
      </c>
      <c r="O201" s="37">
        <v>0</v>
      </c>
      <c r="P201" s="37">
        <v>0</v>
      </c>
      <c r="Q201" s="37">
        <f>SUM(C201:P201)</f>
        <v>26091.78</v>
      </c>
    </row>
    <row r="202" spans="1:17" ht="22.5" x14ac:dyDescent="0.25">
      <c r="A202" s="238">
        <v>61551</v>
      </c>
      <c r="B202" s="237" t="s">
        <v>1747</v>
      </c>
      <c r="C202" s="37">
        <v>0</v>
      </c>
      <c r="D202" s="37">
        <v>225578.72</v>
      </c>
      <c r="E202" s="37">
        <v>0</v>
      </c>
      <c r="F202" s="37">
        <v>0</v>
      </c>
      <c r="G202" s="37">
        <v>3636.24</v>
      </c>
      <c r="H202" s="37">
        <v>0</v>
      </c>
      <c r="I202" s="37">
        <v>0</v>
      </c>
      <c r="J202" s="37">
        <v>0</v>
      </c>
      <c r="K202" s="37">
        <v>0</v>
      </c>
      <c r="L202" s="37">
        <v>0</v>
      </c>
      <c r="M202" s="37">
        <v>103931.37</v>
      </c>
      <c r="N202" s="37">
        <v>0</v>
      </c>
      <c r="O202" s="37">
        <v>0</v>
      </c>
      <c r="P202" s="37">
        <v>0</v>
      </c>
      <c r="Q202" s="37">
        <f>SUM(C202:P202)</f>
        <v>333146.32999999996</v>
      </c>
    </row>
    <row r="203" spans="1:17" ht="22.5" x14ac:dyDescent="0.25">
      <c r="A203" s="238">
        <v>61558</v>
      </c>
      <c r="B203" s="237" t="s">
        <v>1337</v>
      </c>
      <c r="C203" s="37">
        <v>0</v>
      </c>
      <c r="D203" s="37">
        <v>12962.45</v>
      </c>
      <c r="E203" s="37">
        <v>0</v>
      </c>
      <c r="F203" s="37">
        <v>0</v>
      </c>
      <c r="G203" s="37">
        <v>7650.18</v>
      </c>
      <c r="H203" s="37">
        <v>0</v>
      </c>
      <c r="I203" s="37">
        <v>0</v>
      </c>
      <c r="J203" s="37">
        <v>0</v>
      </c>
      <c r="K203" s="37">
        <v>0</v>
      </c>
      <c r="L203" s="37">
        <v>0</v>
      </c>
      <c r="M203" s="37">
        <v>21406.39</v>
      </c>
      <c r="N203" s="37">
        <v>0</v>
      </c>
      <c r="O203" s="37">
        <v>0</v>
      </c>
      <c r="P203" s="37">
        <v>0</v>
      </c>
      <c r="Q203" s="37">
        <f>SUM(C203:P203)</f>
        <v>42019.020000000004</v>
      </c>
    </row>
    <row r="204" spans="1:17" x14ac:dyDescent="0.25">
      <c r="A204" s="238">
        <v>6156</v>
      </c>
      <c r="B204" s="237" t="s">
        <v>1745</v>
      </c>
      <c r="C204" s="37">
        <v>0</v>
      </c>
      <c r="D204" s="37">
        <v>1646165.37</v>
      </c>
      <c r="E204" s="37">
        <v>0</v>
      </c>
      <c r="F204" s="37">
        <v>11890.75</v>
      </c>
      <c r="G204" s="37">
        <v>73780.08</v>
      </c>
      <c r="H204" s="37">
        <v>0</v>
      </c>
      <c r="I204" s="37">
        <v>123197.63</v>
      </c>
      <c r="J204" s="37">
        <v>0</v>
      </c>
      <c r="K204" s="37">
        <v>0</v>
      </c>
      <c r="L204" s="37">
        <v>0</v>
      </c>
      <c r="M204" s="37">
        <v>2520</v>
      </c>
      <c r="N204" s="37">
        <v>0</v>
      </c>
      <c r="O204" s="37">
        <v>0</v>
      </c>
      <c r="P204" s="37">
        <v>0</v>
      </c>
      <c r="Q204" s="37">
        <f>SUM(C204:P204)</f>
        <v>1857553.83</v>
      </c>
    </row>
    <row r="205" spans="1:17" x14ac:dyDescent="0.25">
      <c r="A205" s="238">
        <v>6161</v>
      </c>
      <c r="B205" s="237" t="s">
        <v>2099</v>
      </c>
      <c r="C205" s="37">
        <v>0</v>
      </c>
      <c r="D205" s="37">
        <v>77848.28</v>
      </c>
      <c r="E205" s="37">
        <v>0</v>
      </c>
      <c r="F205" s="37">
        <v>0</v>
      </c>
      <c r="G205" s="37">
        <v>0</v>
      </c>
      <c r="H205" s="37">
        <v>0</v>
      </c>
      <c r="I205" s="37">
        <v>0</v>
      </c>
      <c r="J205" s="37">
        <v>0</v>
      </c>
      <c r="K205" s="37">
        <v>0</v>
      </c>
      <c r="L205" s="37">
        <v>0</v>
      </c>
      <c r="M205" s="37">
        <v>0</v>
      </c>
      <c r="N205" s="37">
        <v>0</v>
      </c>
      <c r="O205" s="37">
        <v>0</v>
      </c>
      <c r="P205" s="37">
        <v>0</v>
      </c>
      <c r="Q205" s="37">
        <f>SUM(C205:P205)</f>
        <v>77848.28</v>
      </c>
    </row>
    <row r="206" spans="1:17" x14ac:dyDescent="0.25">
      <c r="A206" s="238">
        <v>6168</v>
      </c>
      <c r="B206" s="237" t="s">
        <v>1942</v>
      </c>
      <c r="C206" s="37">
        <v>0</v>
      </c>
      <c r="D206" s="37">
        <v>359144.43</v>
      </c>
      <c r="E206" s="37">
        <v>0</v>
      </c>
      <c r="F206" s="37">
        <v>0</v>
      </c>
      <c r="G206" s="37">
        <v>1039.51</v>
      </c>
      <c r="H206" s="37">
        <v>0</v>
      </c>
      <c r="I206" s="37">
        <v>754.04</v>
      </c>
      <c r="J206" s="37">
        <v>0</v>
      </c>
      <c r="K206" s="37">
        <v>0</v>
      </c>
      <c r="L206" s="37">
        <v>0</v>
      </c>
      <c r="M206" s="37">
        <v>0</v>
      </c>
      <c r="N206" s="37">
        <v>0</v>
      </c>
      <c r="O206" s="37">
        <v>0</v>
      </c>
      <c r="P206" s="37">
        <v>0</v>
      </c>
      <c r="Q206" s="37">
        <f>SUM(C206:P206)</f>
        <v>360937.98</v>
      </c>
    </row>
    <row r="207" spans="1:17" x14ac:dyDescent="0.25">
      <c r="A207" s="238">
        <v>617</v>
      </c>
      <c r="B207" s="237" t="s">
        <v>1325</v>
      </c>
      <c r="C207" s="37">
        <v>0</v>
      </c>
      <c r="D207" s="37">
        <v>36400</v>
      </c>
      <c r="E207" s="37">
        <v>0</v>
      </c>
      <c r="F207" s="37">
        <v>0</v>
      </c>
      <c r="G207" s="37">
        <v>3500</v>
      </c>
      <c r="H207" s="37">
        <v>0</v>
      </c>
      <c r="I207" s="37">
        <v>5692.8</v>
      </c>
      <c r="J207" s="37">
        <v>0</v>
      </c>
      <c r="K207" s="37">
        <v>0</v>
      </c>
      <c r="L207" s="37">
        <v>0</v>
      </c>
      <c r="M207" s="37">
        <v>63750.04</v>
      </c>
      <c r="N207" s="37">
        <v>87385.5</v>
      </c>
      <c r="O207" s="37">
        <v>0</v>
      </c>
      <c r="P207" s="37">
        <v>28530</v>
      </c>
      <c r="Q207" s="37">
        <f>SUM(C207:P207)</f>
        <v>225258.34</v>
      </c>
    </row>
    <row r="208" spans="1:17" ht="22.5" x14ac:dyDescent="0.25">
      <c r="A208" s="238">
        <v>6182</v>
      </c>
      <c r="B208" s="237" t="s">
        <v>1339</v>
      </c>
      <c r="C208" s="37">
        <v>0</v>
      </c>
      <c r="D208" s="37">
        <v>173647.44</v>
      </c>
      <c r="E208" s="37">
        <v>0</v>
      </c>
      <c r="F208" s="37">
        <v>0</v>
      </c>
      <c r="G208" s="37">
        <v>99629.84</v>
      </c>
      <c r="H208" s="37">
        <v>0</v>
      </c>
      <c r="I208" s="37">
        <v>0</v>
      </c>
      <c r="J208" s="37">
        <v>0</v>
      </c>
      <c r="K208" s="37">
        <v>0</v>
      </c>
      <c r="L208" s="37">
        <v>0</v>
      </c>
      <c r="M208" s="37">
        <v>0</v>
      </c>
      <c r="N208" s="37">
        <v>0</v>
      </c>
      <c r="O208" s="37">
        <v>0</v>
      </c>
      <c r="P208" s="37">
        <v>0</v>
      </c>
      <c r="Q208" s="37">
        <f>SUM(C208:P208)</f>
        <v>273277.28000000003</v>
      </c>
    </row>
    <row r="209" spans="1:17" ht="33.75" x14ac:dyDescent="0.25">
      <c r="A209" s="238">
        <v>6183</v>
      </c>
      <c r="B209" s="237" t="s">
        <v>1859</v>
      </c>
      <c r="C209" s="37">
        <v>0</v>
      </c>
      <c r="D209" s="37">
        <v>0</v>
      </c>
      <c r="E209" s="37">
        <v>0</v>
      </c>
      <c r="F209" s="37">
        <v>0</v>
      </c>
      <c r="G209" s="37">
        <v>22886.2</v>
      </c>
      <c r="H209" s="37">
        <v>94371</v>
      </c>
      <c r="I209" s="37">
        <v>0</v>
      </c>
      <c r="J209" s="37">
        <v>0</v>
      </c>
      <c r="K209" s="37">
        <v>240</v>
      </c>
      <c r="L209" s="37">
        <v>0</v>
      </c>
      <c r="M209" s="37">
        <v>0</v>
      </c>
      <c r="N209" s="37">
        <v>0</v>
      </c>
      <c r="O209" s="37">
        <v>0</v>
      </c>
      <c r="P209" s="37">
        <v>0</v>
      </c>
      <c r="Q209" s="37">
        <f>SUM(C209:P209)</f>
        <v>117497.2</v>
      </c>
    </row>
    <row r="210" spans="1:17" ht="22.5" x14ac:dyDescent="0.25">
      <c r="A210" s="238">
        <v>6184</v>
      </c>
      <c r="B210" s="237" t="s">
        <v>1743</v>
      </c>
      <c r="C210" s="37">
        <v>0</v>
      </c>
      <c r="D210" s="37">
        <v>105099.43</v>
      </c>
      <c r="E210" s="37">
        <v>0</v>
      </c>
      <c r="F210" s="37">
        <v>1995</v>
      </c>
      <c r="G210" s="37">
        <v>9067</v>
      </c>
      <c r="H210" s="37">
        <v>0</v>
      </c>
      <c r="I210" s="37">
        <v>117088.65</v>
      </c>
      <c r="J210" s="37">
        <v>0</v>
      </c>
      <c r="K210" s="37">
        <v>0</v>
      </c>
      <c r="L210" s="37">
        <v>18620</v>
      </c>
      <c r="M210" s="37">
        <v>53887</v>
      </c>
      <c r="N210" s="37">
        <v>0</v>
      </c>
      <c r="O210" s="37">
        <v>0</v>
      </c>
      <c r="P210" s="37">
        <v>0</v>
      </c>
      <c r="Q210" s="37">
        <f>SUM(C210:P210)</f>
        <v>305757.07999999996</v>
      </c>
    </row>
    <row r="211" spans="1:17" ht="22.5" x14ac:dyDescent="0.25">
      <c r="A211" s="238">
        <v>6185</v>
      </c>
      <c r="B211" s="237" t="s">
        <v>1992</v>
      </c>
      <c r="C211" s="37">
        <v>0</v>
      </c>
      <c r="D211" s="37">
        <v>0</v>
      </c>
      <c r="E211" s="37">
        <v>0</v>
      </c>
      <c r="F211" s="37">
        <v>0</v>
      </c>
      <c r="G211" s="37">
        <v>364</v>
      </c>
      <c r="H211" s="37">
        <v>0</v>
      </c>
      <c r="I211" s="37">
        <v>0</v>
      </c>
      <c r="J211" s="37">
        <v>0</v>
      </c>
      <c r="K211" s="37">
        <v>0</v>
      </c>
      <c r="L211" s="37">
        <v>0</v>
      </c>
      <c r="M211" s="37">
        <v>0</v>
      </c>
      <c r="N211" s="37">
        <v>0</v>
      </c>
      <c r="O211" s="37">
        <v>0</v>
      </c>
      <c r="P211" s="37">
        <v>0</v>
      </c>
      <c r="Q211" s="37">
        <f>SUM(C211:P211)</f>
        <v>364</v>
      </c>
    </row>
    <row r="212" spans="1:17" x14ac:dyDescent="0.25">
      <c r="A212" s="238">
        <v>6188</v>
      </c>
      <c r="B212" s="237" t="s">
        <v>1331</v>
      </c>
      <c r="C212" s="37">
        <v>0</v>
      </c>
      <c r="D212" s="37">
        <v>61593.01</v>
      </c>
      <c r="E212" s="37">
        <v>0</v>
      </c>
      <c r="F212" s="37">
        <v>1790.54</v>
      </c>
      <c r="G212" s="37">
        <v>0</v>
      </c>
      <c r="H212" s="37">
        <v>0</v>
      </c>
      <c r="I212" s="37">
        <v>13033.17</v>
      </c>
      <c r="J212" s="37">
        <v>0</v>
      </c>
      <c r="K212" s="37">
        <v>0</v>
      </c>
      <c r="L212" s="37">
        <v>0</v>
      </c>
      <c r="M212" s="37">
        <v>1534.05</v>
      </c>
      <c r="N212" s="37">
        <v>0</v>
      </c>
      <c r="O212" s="37">
        <v>0</v>
      </c>
      <c r="P212" s="37">
        <v>0</v>
      </c>
      <c r="Q212" s="37">
        <f>SUM(C212:P212)</f>
        <v>77950.77</v>
      </c>
    </row>
    <row r="213" spans="1:17" x14ac:dyDescent="0.25">
      <c r="A213" s="238">
        <v>6218</v>
      </c>
      <c r="B213" s="237" t="s">
        <v>2026</v>
      </c>
      <c r="C213" s="37">
        <v>0</v>
      </c>
      <c r="D213" s="37">
        <v>0</v>
      </c>
      <c r="E213" s="37">
        <v>0</v>
      </c>
      <c r="F213" s="37">
        <v>884</v>
      </c>
      <c r="G213" s="37">
        <v>0</v>
      </c>
      <c r="H213" s="37">
        <v>0</v>
      </c>
      <c r="I213" s="37">
        <v>0</v>
      </c>
      <c r="J213" s="37">
        <v>0</v>
      </c>
      <c r="K213" s="37">
        <v>0</v>
      </c>
      <c r="L213" s="37">
        <v>0</v>
      </c>
      <c r="M213" s="37">
        <v>0</v>
      </c>
      <c r="N213" s="37">
        <v>0</v>
      </c>
      <c r="O213" s="37">
        <v>0</v>
      </c>
      <c r="P213" s="37">
        <v>0</v>
      </c>
      <c r="Q213" s="37">
        <f>SUM(C213:P213)</f>
        <v>884</v>
      </c>
    </row>
    <row r="214" spans="1:17" ht="22.5" x14ac:dyDescent="0.25">
      <c r="A214" s="238">
        <v>6225</v>
      </c>
      <c r="B214" s="237" t="s">
        <v>2097</v>
      </c>
      <c r="C214" s="37">
        <v>11279.4</v>
      </c>
      <c r="D214" s="37">
        <v>1250.01</v>
      </c>
      <c r="E214" s="37">
        <v>0</v>
      </c>
      <c r="F214" s="37">
        <v>0</v>
      </c>
      <c r="G214" s="37">
        <v>0</v>
      </c>
      <c r="H214" s="37">
        <v>0</v>
      </c>
      <c r="I214" s="37">
        <v>0</v>
      </c>
      <c r="J214" s="37">
        <v>0</v>
      </c>
      <c r="K214" s="37">
        <v>0</v>
      </c>
      <c r="L214" s="37">
        <v>0</v>
      </c>
      <c r="M214" s="37">
        <v>0</v>
      </c>
      <c r="N214" s="37">
        <v>0</v>
      </c>
      <c r="O214" s="37">
        <v>0</v>
      </c>
      <c r="P214" s="37">
        <v>0</v>
      </c>
      <c r="Q214" s="37">
        <f>SUM(C214:P214)</f>
        <v>12529.41</v>
      </c>
    </row>
    <row r="215" spans="1:17" ht="22.5" x14ac:dyDescent="0.25">
      <c r="A215" s="238">
        <v>62261</v>
      </c>
      <c r="B215" s="237" t="s">
        <v>1615</v>
      </c>
      <c r="C215" s="37">
        <v>0</v>
      </c>
      <c r="D215" s="37">
        <v>0</v>
      </c>
      <c r="E215" s="37">
        <v>0</v>
      </c>
      <c r="F215" s="37">
        <v>0</v>
      </c>
      <c r="G215" s="37">
        <v>0</v>
      </c>
      <c r="H215" s="37">
        <v>10785.15</v>
      </c>
      <c r="I215" s="37">
        <v>130410.86</v>
      </c>
      <c r="J215" s="37">
        <v>0</v>
      </c>
      <c r="K215" s="37">
        <v>0</v>
      </c>
      <c r="L215" s="37">
        <v>0</v>
      </c>
      <c r="M215" s="37">
        <v>0</v>
      </c>
      <c r="N215" s="37">
        <v>0</v>
      </c>
      <c r="O215" s="37">
        <v>0</v>
      </c>
      <c r="P215" s="37">
        <v>11351.03</v>
      </c>
      <c r="Q215" s="37">
        <f>SUM(C215:P215)</f>
        <v>152547.04</v>
      </c>
    </row>
    <row r="216" spans="1:17" x14ac:dyDescent="0.25">
      <c r="A216" s="238">
        <v>62268</v>
      </c>
      <c r="B216" s="237" t="s">
        <v>1613</v>
      </c>
      <c r="C216" s="37">
        <v>0</v>
      </c>
      <c r="D216" s="37">
        <v>205513.31</v>
      </c>
      <c r="E216" s="37">
        <v>0</v>
      </c>
      <c r="F216" s="37">
        <v>81248.67</v>
      </c>
      <c r="G216" s="37">
        <v>2991</v>
      </c>
      <c r="H216" s="37">
        <v>0</v>
      </c>
      <c r="I216" s="37">
        <v>46254.04</v>
      </c>
      <c r="J216" s="37">
        <v>0</v>
      </c>
      <c r="K216" s="37">
        <v>0</v>
      </c>
      <c r="L216" s="37">
        <v>89172.32</v>
      </c>
      <c r="M216" s="37">
        <v>21407</v>
      </c>
      <c r="N216" s="37">
        <v>47959.02</v>
      </c>
      <c r="O216" s="37">
        <v>0</v>
      </c>
      <c r="P216" s="37">
        <v>88822.5</v>
      </c>
      <c r="Q216" s="37">
        <f>SUM(C216:P216)</f>
        <v>583367.86</v>
      </c>
    </row>
    <row r="217" spans="1:17" ht="22.5" x14ac:dyDescent="0.25">
      <c r="A217" s="238">
        <v>6227</v>
      </c>
      <c r="B217" s="237" t="s">
        <v>1741</v>
      </c>
      <c r="C217" s="37">
        <v>0</v>
      </c>
      <c r="D217" s="37">
        <v>70009.27</v>
      </c>
      <c r="E217" s="37">
        <v>0</v>
      </c>
      <c r="F217" s="37">
        <v>0</v>
      </c>
      <c r="G217" s="37">
        <v>0</v>
      </c>
      <c r="H217" s="37">
        <v>0</v>
      </c>
      <c r="I217" s="37">
        <v>95892.56</v>
      </c>
      <c r="J217" s="37">
        <v>0</v>
      </c>
      <c r="K217" s="37">
        <v>0</v>
      </c>
      <c r="L217" s="37">
        <v>13576.9</v>
      </c>
      <c r="M217" s="37">
        <v>2438.7199999999998</v>
      </c>
      <c r="N217" s="37">
        <v>0</v>
      </c>
      <c r="O217" s="37">
        <v>0</v>
      </c>
      <c r="P217" s="37">
        <v>0</v>
      </c>
      <c r="Q217" s="37">
        <f>SUM(C217:P217)</f>
        <v>181917.45</v>
      </c>
    </row>
    <row r="218" spans="1:17" x14ac:dyDescent="0.25">
      <c r="A218" s="238">
        <v>6228</v>
      </c>
      <c r="B218" s="237" t="s">
        <v>1333</v>
      </c>
      <c r="C218" s="37">
        <v>0</v>
      </c>
      <c r="D218" s="37">
        <v>3000</v>
      </c>
      <c r="E218" s="37">
        <v>0</v>
      </c>
      <c r="F218" s="37">
        <v>60301.7</v>
      </c>
      <c r="G218" s="37">
        <v>186126.64</v>
      </c>
      <c r="H218" s="37">
        <v>0</v>
      </c>
      <c r="I218" s="37">
        <v>1003.2</v>
      </c>
      <c r="J218" s="37">
        <v>0</v>
      </c>
      <c r="K218" s="37">
        <v>0</v>
      </c>
      <c r="L218" s="37">
        <v>57955</v>
      </c>
      <c r="M218" s="37">
        <v>0</v>
      </c>
      <c r="N218" s="37">
        <v>88900.05</v>
      </c>
      <c r="O218" s="37">
        <v>6600</v>
      </c>
      <c r="P218" s="37">
        <v>0</v>
      </c>
      <c r="Q218" s="37">
        <f>SUM(C218:P218)</f>
        <v>403886.59</v>
      </c>
    </row>
    <row r="219" spans="1:17" x14ac:dyDescent="0.25">
      <c r="A219" s="238">
        <v>6231</v>
      </c>
      <c r="B219" s="237" t="s">
        <v>1683</v>
      </c>
      <c r="C219" s="37">
        <v>98020.55</v>
      </c>
      <c r="D219" s="37">
        <v>169591.67999999999</v>
      </c>
      <c r="E219" s="37">
        <v>0</v>
      </c>
      <c r="F219" s="37">
        <v>0</v>
      </c>
      <c r="G219" s="37">
        <v>972</v>
      </c>
      <c r="H219" s="37">
        <v>0</v>
      </c>
      <c r="I219" s="37">
        <v>0</v>
      </c>
      <c r="J219" s="37">
        <v>0</v>
      </c>
      <c r="K219" s="37">
        <v>0</v>
      </c>
      <c r="L219" s="37">
        <v>0</v>
      </c>
      <c r="M219" s="37">
        <v>0</v>
      </c>
      <c r="N219" s="37">
        <v>726.24</v>
      </c>
      <c r="O219" s="37">
        <v>0</v>
      </c>
      <c r="P219" s="37">
        <v>0</v>
      </c>
      <c r="Q219" s="37">
        <f>SUM(C219:P219)</f>
        <v>269310.46999999997</v>
      </c>
    </row>
    <row r="220" spans="1:17" x14ac:dyDescent="0.25">
      <c r="A220" s="238">
        <v>6232</v>
      </c>
      <c r="B220" s="237" t="s">
        <v>2095</v>
      </c>
      <c r="C220" s="37">
        <v>0</v>
      </c>
      <c r="D220" s="37">
        <v>381583.63</v>
      </c>
      <c r="E220" s="37">
        <v>0</v>
      </c>
      <c r="F220" s="37">
        <v>0</v>
      </c>
      <c r="G220" s="37">
        <v>0</v>
      </c>
      <c r="H220" s="37">
        <v>0</v>
      </c>
      <c r="I220" s="37">
        <v>0</v>
      </c>
      <c r="J220" s="37">
        <v>0</v>
      </c>
      <c r="K220" s="37">
        <v>0</v>
      </c>
      <c r="L220" s="37">
        <v>0</v>
      </c>
      <c r="M220" s="37">
        <v>0</v>
      </c>
      <c r="N220" s="37">
        <v>0</v>
      </c>
      <c r="O220" s="37">
        <v>0</v>
      </c>
      <c r="P220" s="37">
        <v>0</v>
      </c>
      <c r="Q220" s="37">
        <f>SUM(C220:P220)</f>
        <v>381583.63</v>
      </c>
    </row>
    <row r="221" spans="1:17" x14ac:dyDescent="0.25">
      <c r="A221" s="238">
        <v>6233</v>
      </c>
      <c r="B221" s="237" t="s">
        <v>2093</v>
      </c>
      <c r="C221" s="37">
        <v>0</v>
      </c>
      <c r="D221" s="37">
        <v>31810.080000000002</v>
      </c>
      <c r="E221" s="37">
        <v>0</v>
      </c>
      <c r="F221" s="37">
        <v>0</v>
      </c>
      <c r="G221" s="37">
        <v>0</v>
      </c>
      <c r="H221" s="37">
        <v>0</v>
      </c>
      <c r="I221" s="37">
        <v>0</v>
      </c>
      <c r="J221" s="37">
        <v>0</v>
      </c>
      <c r="K221" s="37">
        <v>0</v>
      </c>
      <c r="L221" s="37">
        <v>0</v>
      </c>
      <c r="M221" s="37">
        <v>0</v>
      </c>
      <c r="N221" s="37">
        <v>0</v>
      </c>
      <c r="O221" s="37">
        <v>0</v>
      </c>
      <c r="P221" s="37">
        <v>0</v>
      </c>
      <c r="Q221" s="37">
        <f>SUM(C221:P221)</f>
        <v>31810.080000000002</v>
      </c>
    </row>
    <row r="222" spans="1:17" x14ac:dyDescent="0.25">
      <c r="A222" s="238">
        <v>6234</v>
      </c>
      <c r="B222" s="237" t="s">
        <v>2091</v>
      </c>
      <c r="C222" s="37">
        <v>0</v>
      </c>
      <c r="D222" s="37">
        <v>12751.09</v>
      </c>
      <c r="E222" s="37">
        <v>0</v>
      </c>
      <c r="F222" s="37">
        <v>0</v>
      </c>
      <c r="G222" s="37">
        <v>0</v>
      </c>
      <c r="H222" s="37">
        <v>0</v>
      </c>
      <c r="I222" s="37">
        <v>0</v>
      </c>
      <c r="J222" s="37">
        <v>0</v>
      </c>
      <c r="K222" s="37">
        <v>0</v>
      </c>
      <c r="L222" s="37">
        <v>0</v>
      </c>
      <c r="M222" s="37">
        <v>0</v>
      </c>
      <c r="N222" s="37">
        <v>0</v>
      </c>
      <c r="O222" s="37">
        <v>0</v>
      </c>
      <c r="P222" s="37">
        <v>0</v>
      </c>
      <c r="Q222" s="37">
        <f>SUM(C222:P222)</f>
        <v>12751.09</v>
      </c>
    </row>
    <row r="223" spans="1:17" ht="22.5" x14ac:dyDescent="0.25">
      <c r="A223" s="238">
        <v>6236</v>
      </c>
      <c r="B223" s="237" t="s">
        <v>1351</v>
      </c>
      <c r="C223" s="37">
        <v>0</v>
      </c>
      <c r="D223" s="37">
        <v>335282.53000000003</v>
      </c>
      <c r="E223" s="37">
        <v>0</v>
      </c>
      <c r="F223" s="37">
        <v>1808.4</v>
      </c>
      <c r="G223" s="37">
        <v>31080.42</v>
      </c>
      <c r="H223" s="37">
        <v>0</v>
      </c>
      <c r="I223" s="37">
        <v>0</v>
      </c>
      <c r="J223" s="37">
        <v>0</v>
      </c>
      <c r="K223" s="37">
        <v>4497.7</v>
      </c>
      <c r="L223" s="37">
        <v>0</v>
      </c>
      <c r="M223" s="37">
        <v>0</v>
      </c>
      <c r="N223" s="37">
        <v>9462.89</v>
      </c>
      <c r="O223" s="37">
        <v>0</v>
      </c>
      <c r="P223" s="37">
        <v>444</v>
      </c>
      <c r="Q223" s="37">
        <f>SUM(C223:P223)</f>
        <v>382575.94000000006</v>
      </c>
    </row>
    <row r="224" spans="1:17" x14ac:dyDescent="0.25">
      <c r="A224" s="238">
        <v>6238</v>
      </c>
      <c r="B224" s="237" t="s">
        <v>1333</v>
      </c>
      <c r="C224" s="37">
        <v>0</v>
      </c>
      <c r="D224" s="37">
        <v>235350.17</v>
      </c>
      <c r="E224" s="37">
        <v>1801.2</v>
      </c>
      <c r="F224" s="37">
        <v>0</v>
      </c>
      <c r="G224" s="37">
        <v>43155.199999999997</v>
      </c>
      <c r="H224" s="37">
        <v>0</v>
      </c>
      <c r="I224" s="37">
        <v>0</v>
      </c>
      <c r="J224" s="37">
        <v>0</v>
      </c>
      <c r="K224" s="37">
        <v>0</v>
      </c>
      <c r="L224" s="37">
        <v>13752.8</v>
      </c>
      <c r="M224" s="37">
        <v>12409.16</v>
      </c>
      <c r="N224" s="37">
        <v>0</v>
      </c>
      <c r="O224" s="37">
        <v>0</v>
      </c>
      <c r="P224" s="37">
        <v>0</v>
      </c>
      <c r="Q224" s="37">
        <f>SUM(C224:P224)</f>
        <v>306468.52999999997</v>
      </c>
    </row>
    <row r="225" spans="1:17" x14ac:dyDescent="0.25">
      <c r="A225" s="238">
        <v>6241</v>
      </c>
      <c r="B225" s="237" t="s">
        <v>1738</v>
      </c>
      <c r="C225" s="37">
        <v>0</v>
      </c>
      <c r="D225" s="37">
        <v>43915.44</v>
      </c>
      <c r="E225" s="37">
        <v>0</v>
      </c>
      <c r="F225" s="37">
        <v>0</v>
      </c>
      <c r="G225" s="37">
        <v>3445.14</v>
      </c>
      <c r="H225" s="37">
        <v>0</v>
      </c>
      <c r="I225" s="37">
        <v>0</v>
      </c>
      <c r="J225" s="37">
        <v>0</v>
      </c>
      <c r="K225" s="37">
        <v>0</v>
      </c>
      <c r="L225" s="37">
        <v>0</v>
      </c>
      <c r="M225" s="37">
        <v>1864.7</v>
      </c>
      <c r="N225" s="37">
        <v>0</v>
      </c>
      <c r="O225" s="37">
        <v>0</v>
      </c>
      <c r="P225" s="37">
        <v>0</v>
      </c>
      <c r="Q225" s="37">
        <f>SUM(C225:P225)</f>
        <v>49225.279999999999</v>
      </c>
    </row>
    <row r="226" spans="1:17" ht="22.5" x14ac:dyDescent="0.25">
      <c r="A226" s="238">
        <v>6245</v>
      </c>
      <c r="B226" s="237" t="s">
        <v>1681</v>
      </c>
      <c r="C226" s="37">
        <v>0</v>
      </c>
      <c r="D226" s="37">
        <v>430</v>
      </c>
      <c r="E226" s="37">
        <v>0</v>
      </c>
      <c r="F226" s="37">
        <v>0</v>
      </c>
      <c r="G226" s="37">
        <v>973</v>
      </c>
      <c r="H226" s="37">
        <v>0</v>
      </c>
      <c r="I226" s="37">
        <v>525183.30000000005</v>
      </c>
      <c r="J226" s="37">
        <v>0</v>
      </c>
      <c r="K226" s="37">
        <v>0</v>
      </c>
      <c r="L226" s="37">
        <v>0</v>
      </c>
      <c r="M226" s="37">
        <v>0</v>
      </c>
      <c r="N226" s="37">
        <v>946.58</v>
      </c>
      <c r="O226" s="37">
        <v>0</v>
      </c>
      <c r="P226" s="37">
        <v>0</v>
      </c>
      <c r="Q226" s="37">
        <f>SUM(C226:P226)</f>
        <v>527532.88</v>
      </c>
    </row>
    <row r="227" spans="1:17" ht="22.5" x14ac:dyDescent="0.25">
      <c r="A227" s="238">
        <v>6251</v>
      </c>
      <c r="B227" s="237" t="s">
        <v>1736</v>
      </c>
      <c r="C227" s="37">
        <v>0</v>
      </c>
      <c r="D227" s="37">
        <v>112346.59</v>
      </c>
      <c r="E227" s="37">
        <v>0</v>
      </c>
      <c r="F227" s="37">
        <v>40700.269999999997</v>
      </c>
      <c r="G227" s="37">
        <v>0</v>
      </c>
      <c r="H227" s="37">
        <v>0</v>
      </c>
      <c r="I227" s="37">
        <v>355758.26</v>
      </c>
      <c r="J227" s="37">
        <v>0</v>
      </c>
      <c r="K227" s="37">
        <v>0</v>
      </c>
      <c r="L227" s="37">
        <v>0</v>
      </c>
      <c r="M227" s="37">
        <v>30406.09</v>
      </c>
      <c r="N227" s="37">
        <v>0</v>
      </c>
      <c r="O227" s="37">
        <v>0</v>
      </c>
      <c r="P227" s="37">
        <v>0</v>
      </c>
      <c r="Q227" s="37">
        <f>SUM(C227:P227)</f>
        <v>539211.21</v>
      </c>
    </row>
    <row r="228" spans="1:17" x14ac:dyDescent="0.25">
      <c r="A228" s="238">
        <v>6255</v>
      </c>
      <c r="B228" s="237" t="s">
        <v>2089</v>
      </c>
      <c r="C228" s="37">
        <v>0</v>
      </c>
      <c r="D228" s="37">
        <v>23999.040000000001</v>
      </c>
      <c r="E228" s="37">
        <v>0</v>
      </c>
      <c r="F228" s="37">
        <v>0</v>
      </c>
      <c r="G228" s="37">
        <v>0</v>
      </c>
      <c r="H228" s="37">
        <v>0</v>
      </c>
      <c r="I228" s="37">
        <v>0</v>
      </c>
      <c r="J228" s="37">
        <v>0</v>
      </c>
      <c r="K228" s="37">
        <v>0</v>
      </c>
      <c r="L228" s="37">
        <v>0</v>
      </c>
      <c r="M228" s="37">
        <v>0</v>
      </c>
      <c r="N228" s="37">
        <v>0</v>
      </c>
      <c r="O228" s="37">
        <v>0</v>
      </c>
      <c r="P228" s="37">
        <v>0</v>
      </c>
      <c r="Q228" s="37">
        <f>SUM(C228:P228)</f>
        <v>23999.040000000001</v>
      </c>
    </row>
    <row r="229" spans="1:17" x14ac:dyDescent="0.25">
      <c r="A229" s="238">
        <v>6261</v>
      </c>
      <c r="B229" s="237" t="s">
        <v>1990</v>
      </c>
      <c r="C229" s="37">
        <v>0</v>
      </c>
      <c r="D229" s="37">
        <v>592386.87</v>
      </c>
      <c r="E229" s="37">
        <v>0</v>
      </c>
      <c r="F229" s="37">
        <v>0</v>
      </c>
      <c r="G229" s="37">
        <v>2484.4899999999998</v>
      </c>
      <c r="H229" s="37">
        <v>0</v>
      </c>
      <c r="I229" s="37">
        <v>0</v>
      </c>
      <c r="J229" s="37">
        <v>0</v>
      </c>
      <c r="K229" s="37">
        <v>0</v>
      </c>
      <c r="L229" s="37">
        <v>0</v>
      </c>
      <c r="M229" s="37">
        <v>0</v>
      </c>
      <c r="N229" s="37">
        <v>0</v>
      </c>
      <c r="O229" s="37">
        <v>0</v>
      </c>
      <c r="P229" s="37">
        <v>0</v>
      </c>
      <c r="Q229" s="37">
        <f>SUM(C229:P229)</f>
        <v>594871.36</v>
      </c>
    </row>
    <row r="230" spans="1:17" x14ac:dyDescent="0.25">
      <c r="A230" s="238">
        <v>6262</v>
      </c>
      <c r="B230" s="237" t="s">
        <v>1734</v>
      </c>
      <c r="C230" s="37">
        <v>0</v>
      </c>
      <c r="D230" s="37">
        <v>730554.82</v>
      </c>
      <c r="E230" s="37">
        <v>0</v>
      </c>
      <c r="F230" s="37">
        <v>84552</v>
      </c>
      <c r="G230" s="37">
        <v>0</v>
      </c>
      <c r="H230" s="37">
        <v>0</v>
      </c>
      <c r="I230" s="37">
        <v>0</v>
      </c>
      <c r="J230" s="37">
        <v>0</v>
      </c>
      <c r="K230" s="37">
        <v>0</v>
      </c>
      <c r="L230" s="37">
        <v>0</v>
      </c>
      <c r="M230" s="37">
        <v>3930</v>
      </c>
      <c r="N230" s="37">
        <v>0</v>
      </c>
      <c r="O230" s="37">
        <v>0</v>
      </c>
      <c r="P230" s="37">
        <v>0</v>
      </c>
      <c r="Q230" s="37">
        <f>SUM(C230:P230)</f>
        <v>819036.82</v>
      </c>
    </row>
    <row r="231" spans="1:17" ht="22.5" x14ac:dyDescent="0.25">
      <c r="A231" s="238">
        <v>627</v>
      </c>
      <c r="B231" s="237" t="s">
        <v>2226</v>
      </c>
      <c r="C231" s="37">
        <v>6165.78</v>
      </c>
      <c r="D231" s="37">
        <v>0</v>
      </c>
      <c r="E231" s="37">
        <v>0</v>
      </c>
      <c r="F231" s="37">
        <v>0</v>
      </c>
      <c r="G231" s="37">
        <v>0</v>
      </c>
      <c r="H231" s="37">
        <v>0</v>
      </c>
      <c r="I231" s="37">
        <v>0</v>
      </c>
      <c r="J231" s="37">
        <v>0</v>
      </c>
      <c r="K231" s="37">
        <v>0</v>
      </c>
      <c r="L231" s="37">
        <v>0</v>
      </c>
      <c r="M231" s="37">
        <v>0</v>
      </c>
      <c r="N231" s="37">
        <v>0</v>
      </c>
      <c r="O231" s="37">
        <v>0</v>
      </c>
      <c r="P231" s="37">
        <v>0</v>
      </c>
      <c r="Q231" s="37">
        <f>SUM(C231:P231)</f>
        <v>6165.78</v>
      </c>
    </row>
    <row r="232" spans="1:17" ht="22.5" x14ac:dyDescent="0.25">
      <c r="A232" s="238">
        <v>6281</v>
      </c>
      <c r="B232" s="237" t="s">
        <v>1611</v>
      </c>
      <c r="C232" s="37">
        <v>46529.09</v>
      </c>
      <c r="D232" s="37">
        <v>0</v>
      </c>
      <c r="E232" s="37">
        <v>0</v>
      </c>
      <c r="F232" s="37">
        <v>0</v>
      </c>
      <c r="G232" s="37">
        <v>2055</v>
      </c>
      <c r="H232" s="37">
        <v>0</v>
      </c>
      <c r="I232" s="37">
        <v>8660</v>
      </c>
      <c r="J232" s="37">
        <v>0</v>
      </c>
      <c r="K232" s="37">
        <v>0</v>
      </c>
      <c r="L232" s="37">
        <v>0</v>
      </c>
      <c r="M232" s="37">
        <v>11135.6</v>
      </c>
      <c r="N232" s="37">
        <v>108000</v>
      </c>
      <c r="O232" s="37">
        <v>-1392</v>
      </c>
      <c r="P232" s="37">
        <v>30314</v>
      </c>
      <c r="Q232" s="37">
        <f>SUM(C232:P232)</f>
        <v>205301.69</v>
      </c>
    </row>
    <row r="233" spans="1:17" x14ac:dyDescent="0.25">
      <c r="A233" s="238">
        <v>6282</v>
      </c>
      <c r="B233" s="237" t="s">
        <v>1988</v>
      </c>
      <c r="C233" s="37">
        <v>0</v>
      </c>
      <c r="D233" s="37">
        <v>190012.4</v>
      </c>
      <c r="E233" s="37">
        <v>0</v>
      </c>
      <c r="F233" s="37">
        <v>0</v>
      </c>
      <c r="G233" s="37">
        <v>5967.1</v>
      </c>
      <c r="H233" s="37">
        <v>0</v>
      </c>
      <c r="I233" s="37">
        <v>0</v>
      </c>
      <c r="J233" s="37">
        <v>0</v>
      </c>
      <c r="K233" s="37">
        <v>0</v>
      </c>
      <c r="L233" s="37">
        <v>0</v>
      </c>
      <c r="M233" s="37">
        <v>0</v>
      </c>
      <c r="N233" s="37">
        <v>0</v>
      </c>
      <c r="O233" s="37">
        <v>0</v>
      </c>
      <c r="P233" s="37">
        <v>0</v>
      </c>
      <c r="Q233" s="37">
        <f>SUM(C233:P233)</f>
        <v>195979.5</v>
      </c>
    </row>
    <row r="234" spans="1:17" ht="22.5" x14ac:dyDescent="0.25">
      <c r="A234" s="238">
        <v>6283</v>
      </c>
      <c r="B234" s="237" t="s">
        <v>2024</v>
      </c>
      <c r="C234" s="37">
        <v>0</v>
      </c>
      <c r="D234" s="37">
        <v>982407.97</v>
      </c>
      <c r="E234" s="37">
        <v>0</v>
      </c>
      <c r="F234" s="37">
        <v>61023.75</v>
      </c>
      <c r="G234" s="37">
        <v>0</v>
      </c>
      <c r="H234" s="37">
        <v>0</v>
      </c>
      <c r="I234" s="37">
        <v>0</v>
      </c>
      <c r="J234" s="37">
        <v>0</v>
      </c>
      <c r="K234" s="37">
        <v>0</v>
      </c>
      <c r="L234" s="37">
        <v>0</v>
      </c>
      <c r="M234" s="37">
        <v>0</v>
      </c>
      <c r="N234" s="37">
        <v>0</v>
      </c>
      <c r="O234" s="37">
        <v>0</v>
      </c>
      <c r="P234" s="37">
        <v>0</v>
      </c>
      <c r="Q234" s="37">
        <f>SUM(C234:P234)</f>
        <v>1043431.72</v>
      </c>
    </row>
    <row r="235" spans="1:17" ht="22.5" x14ac:dyDescent="0.25">
      <c r="A235" s="238">
        <v>62872</v>
      </c>
      <c r="B235" s="237" t="s">
        <v>1969</v>
      </c>
      <c r="C235" s="37">
        <v>0</v>
      </c>
      <c r="D235" s="37">
        <v>0</v>
      </c>
      <c r="E235" s="37">
        <v>0</v>
      </c>
      <c r="F235" s="37">
        <v>0</v>
      </c>
      <c r="G235" s="37">
        <v>809.38</v>
      </c>
      <c r="H235" s="37">
        <v>21084.15</v>
      </c>
      <c r="I235" s="37">
        <v>0</v>
      </c>
      <c r="J235" s="37">
        <v>0</v>
      </c>
      <c r="K235" s="37">
        <v>0</v>
      </c>
      <c r="L235" s="37">
        <v>0</v>
      </c>
      <c r="M235" s="37">
        <v>0</v>
      </c>
      <c r="N235" s="37">
        <v>0</v>
      </c>
      <c r="O235" s="37">
        <v>0</v>
      </c>
      <c r="P235" s="37">
        <v>0</v>
      </c>
      <c r="Q235" s="37">
        <f>SUM(C235:P235)</f>
        <v>21893.530000000002</v>
      </c>
    </row>
    <row r="236" spans="1:17" ht="22.5" x14ac:dyDescent="0.25">
      <c r="A236" s="238">
        <v>62878</v>
      </c>
      <c r="B236" s="237" t="s">
        <v>1940</v>
      </c>
      <c r="C236" s="37">
        <v>0</v>
      </c>
      <c r="D236" s="37">
        <v>13892.33</v>
      </c>
      <c r="E236" s="37">
        <v>0</v>
      </c>
      <c r="F236" s="37">
        <v>12190.98</v>
      </c>
      <c r="G236" s="37">
        <v>1898.39</v>
      </c>
      <c r="H236" s="37">
        <v>1359</v>
      </c>
      <c r="I236" s="37">
        <v>480356.68</v>
      </c>
      <c r="J236" s="37">
        <v>0</v>
      </c>
      <c r="K236" s="37">
        <v>0</v>
      </c>
      <c r="L236" s="37">
        <v>0</v>
      </c>
      <c r="M236" s="37">
        <v>0</v>
      </c>
      <c r="N236" s="37">
        <v>0</v>
      </c>
      <c r="O236" s="37">
        <v>0</v>
      </c>
      <c r="P236" s="37">
        <v>0</v>
      </c>
      <c r="Q236" s="37">
        <f>SUM(C236:P236)</f>
        <v>509697.38</v>
      </c>
    </row>
    <row r="237" spans="1:17" x14ac:dyDescent="0.25">
      <c r="A237" s="238">
        <v>6288</v>
      </c>
      <c r="B237" s="237" t="s">
        <v>1327</v>
      </c>
      <c r="C237" s="37">
        <v>0</v>
      </c>
      <c r="D237" s="37">
        <v>55591.96</v>
      </c>
      <c r="E237" s="37">
        <v>0</v>
      </c>
      <c r="F237" s="37">
        <v>0</v>
      </c>
      <c r="G237" s="37">
        <v>11047.59</v>
      </c>
      <c r="H237" s="37">
        <v>0</v>
      </c>
      <c r="I237" s="37">
        <v>25415.119999999999</v>
      </c>
      <c r="J237" s="37">
        <v>0</v>
      </c>
      <c r="K237" s="37">
        <v>0</v>
      </c>
      <c r="L237" s="37">
        <v>0</v>
      </c>
      <c r="M237" s="37">
        <v>17177.46</v>
      </c>
      <c r="N237" s="37">
        <v>0</v>
      </c>
      <c r="O237" s="37">
        <v>0</v>
      </c>
      <c r="P237" s="37">
        <v>0</v>
      </c>
      <c r="Q237" s="37">
        <f>SUM(C237:P237)</f>
        <v>109232.13</v>
      </c>
    </row>
    <row r="238" spans="1:17" x14ac:dyDescent="0.25">
      <c r="A238" s="238">
        <v>6331</v>
      </c>
      <c r="B238" s="237" t="s">
        <v>1609</v>
      </c>
      <c r="C238" s="37">
        <v>0</v>
      </c>
      <c r="D238" s="37">
        <v>234452</v>
      </c>
      <c r="E238" s="37">
        <v>0</v>
      </c>
      <c r="F238" s="37">
        <v>74606</v>
      </c>
      <c r="G238" s="37">
        <v>37446</v>
      </c>
      <c r="H238" s="37">
        <v>24531</v>
      </c>
      <c r="I238" s="37">
        <v>288687</v>
      </c>
      <c r="J238" s="37">
        <v>0</v>
      </c>
      <c r="K238" s="37">
        <v>38635</v>
      </c>
      <c r="L238" s="37">
        <v>17566</v>
      </c>
      <c r="M238" s="37">
        <v>81130</v>
      </c>
      <c r="N238" s="37">
        <v>29249</v>
      </c>
      <c r="O238" s="37">
        <v>269</v>
      </c>
      <c r="P238" s="37">
        <v>47</v>
      </c>
      <c r="Q238" s="37">
        <f>SUM(C238:P238)</f>
        <v>826618</v>
      </c>
    </row>
    <row r="239" spans="1:17" x14ac:dyDescent="0.25">
      <c r="A239" s="238">
        <v>6332</v>
      </c>
      <c r="B239" s="237" t="s">
        <v>1607</v>
      </c>
      <c r="C239" s="37">
        <v>0</v>
      </c>
      <c r="D239" s="37">
        <v>59183</v>
      </c>
      <c r="E239" s="37">
        <v>0</v>
      </c>
      <c r="F239" s="37">
        <v>43801</v>
      </c>
      <c r="G239" s="37">
        <v>16519</v>
      </c>
      <c r="H239" s="37">
        <v>9833</v>
      </c>
      <c r="I239" s="37">
        <v>152646</v>
      </c>
      <c r="J239" s="37">
        <v>0</v>
      </c>
      <c r="K239" s="37">
        <v>12852</v>
      </c>
      <c r="L239" s="37">
        <v>4397</v>
      </c>
      <c r="M239" s="37">
        <v>39298</v>
      </c>
      <c r="N239" s="37">
        <v>7334</v>
      </c>
      <c r="O239" s="37">
        <v>67</v>
      </c>
      <c r="P239" s="37">
        <v>12</v>
      </c>
      <c r="Q239" s="37">
        <f>SUM(C239:P239)</f>
        <v>345942</v>
      </c>
    </row>
    <row r="240" spans="1:17" ht="22.5" x14ac:dyDescent="0.25">
      <c r="A240" s="238">
        <v>6336</v>
      </c>
      <c r="B240" s="237" t="s">
        <v>1605</v>
      </c>
      <c r="C240" s="37">
        <v>0</v>
      </c>
      <c r="D240" s="37">
        <v>101494.27</v>
      </c>
      <c r="E240" s="37">
        <v>0</v>
      </c>
      <c r="F240" s="37">
        <v>78849.279999999999</v>
      </c>
      <c r="G240" s="37">
        <v>29723.06</v>
      </c>
      <c r="H240" s="37">
        <v>17697.310000000001</v>
      </c>
      <c r="I240" s="37">
        <v>274764.57</v>
      </c>
      <c r="J240" s="37">
        <v>0</v>
      </c>
      <c r="K240" s="37">
        <v>23145.58</v>
      </c>
      <c r="L240" s="37">
        <v>7914.32</v>
      </c>
      <c r="M240" s="37">
        <v>70724.5</v>
      </c>
      <c r="N240" s="37">
        <v>13206.71</v>
      </c>
      <c r="O240" s="37">
        <v>120.83</v>
      </c>
      <c r="P240" s="37">
        <v>21.26</v>
      </c>
      <c r="Q240" s="37">
        <f>SUM(C240:P240)</f>
        <v>617661.68999999983</v>
      </c>
    </row>
    <row r="241" spans="1:17" ht="22.5" x14ac:dyDescent="0.25">
      <c r="A241" s="238">
        <v>6338</v>
      </c>
      <c r="B241" s="237" t="s">
        <v>1603</v>
      </c>
      <c r="C241" s="37">
        <v>0</v>
      </c>
      <c r="D241" s="37">
        <v>36463.57</v>
      </c>
      <c r="E241" s="37">
        <v>0</v>
      </c>
      <c r="F241" s="37">
        <v>26279</v>
      </c>
      <c r="G241" s="37">
        <v>9907</v>
      </c>
      <c r="H241" s="37">
        <v>5899</v>
      </c>
      <c r="I241" s="37">
        <v>91588</v>
      </c>
      <c r="J241" s="37">
        <v>0</v>
      </c>
      <c r="K241" s="37">
        <v>7717</v>
      </c>
      <c r="L241" s="37">
        <v>2637</v>
      </c>
      <c r="M241" s="37">
        <v>23578</v>
      </c>
      <c r="N241" s="37">
        <v>4400</v>
      </c>
      <c r="O241" s="37">
        <v>40</v>
      </c>
      <c r="P241" s="37">
        <v>7</v>
      </c>
      <c r="Q241" s="37">
        <f>SUM(C241:P241)</f>
        <v>208515.57</v>
      </c>
    </row>
    <row r="242" spans="1:17" x14ac:dyDescent="0.25">
      <c r="A242" s="238">
        <v>63512</v>
      </c>
      <c r="B242" s="237" t="s">
        <v>2087</v>
      </c>
      <c r="C242" s="37">
        <v>0</v>
      </c>
      <c r="D242" s="37">
        <v>134171.04</v>
      </c>
      <c r="E242" s="37">
        <v>0</v>
      </c>
      <c r="F242" s="37">
        <v>0</v>
      </c>
      <c r="G242" s="37">
        <v>0</v>
      </c>
      <c r="H242" s="37">
        <v>0</v>
      </c>
      <c r="I242" s="37">
        <v>0</v>
      </c>
      <c r="J242" s="37">
        <v>0</v>
      </c>
      <c r="K242" s="37">
        <v>0</v>
      </c>
      <c r="L242" s="37">
        <v>0</v>
      </c>
      <c r="M242" s="37">
        <v>0</v>
      </c>
      <c r="N242" s="37">
        <v>0</v>
      </c>
      <c r="O242" s="37">
        <v>0</v>
      </c>
      <c r="P242" s="37">
        <v>0</v>
      </c>
      <c r="Q242" s="37">
        <f>SUM(C242:P242)</f>
        <v>134171.04</v>
      </c>
    </row>
    <row r="243" spans="1:17" x14ac:dyDescent="0.25">
      <c r="A243" s="238">
        <v>63513</v>
      </c>
      <c r="B243" s="237" t="s">
        <v>2085</v>
      </c>
      <c r="C243" s="37">
        <v>0</v>
      </c>
      <c r="D243" s="37">
        <v>1248</v>
      </c>
      <c r="E243" s="37">
        <v>0</v>
      </c>
      <c r="F243" s="37">
        <v>0</v>
      </c>
      <c r="G243" s="37">
        <v>0</v>
      </c>
      <c r="H243" s="37">
        <v>0</v>
      </c>
      <c r="I243" s="37">
        <v>0</v>
      </c>
      <c r="J243" s="37">
        <v>0</v>
      </c>
      <c r="K243" s="37">
        <v>0</v>
      </c>
      <c r="L243" s="37">
        <v>0</v>
      </c>
      <c r="M243" s="37">
        <v>0</v>
      </c>
      <c r="N243" s="37">
        <v>0</v>
      </c>
      <c r="O243" s="37">
        <v>0</v>
      </c>
      <c r="P243" s="37">
        <v>0</v>
      </c>
      <c r="Q243" s="37">
        <f>SUM(C243:P243)</f>
        <v>1248</v>
      </c>
    </row>
    <row r="244" spans="1:17" ht="22.5" x14ac:dyDescent="0.25">
      <c r="A244" s="238">
        <v>6354</v>
      </c>
      <c r="B244" s="237" t="s">
        <v>1938</v>
      </c>
      <c r="C244" s="37">
        <v>0</v>
      </c>
      <c r="D244" s="37">
        <v>0</v>
      </c>
      <c r="E244" s="37">
        <v>0</v>
      </c>
      <c r="F244" s="37">
        <v>0</v>
      </c>
      <c r="G244" s="37">
        <v>0</v>
      </c>
      <c r="H244" s="37">
        <v>0</v>
      </c>
      <c r="I244" s="37">
        <v>2686</v>
      </c>
      <c r="J244" s="37">
        <v>0</v>
      </c>
      <c r="K244" s="37">
        <v>0</v>
      </c>
      <c r="L244" s="37">
        <v>0</v>
      </c>
      <c r="M244" s="37">
        <v>0</v>
      </c>
      <c r="N244" s="37">
        <v>0</v>
      </c>
      <c r="O244" s="37">
        <v>0</v>
      </c>
      <c r="P244" s="37">
        <v>0</v>
      </c>
      <c r="Q244" s="37">
        <f>SUM(C244:P244)</f>
        <v>2686</v>
      </c>
    </row>
    <row r="245" spans="1:17" ht="22.5" x14ac:dyDescent="0.25">
      <c r="A245" s="238">
        <v>6355</v>
      </c>
      <c r="B245" s="237" t="s">
        <v>1732</v>
      </c>
      <c r="C245" s="37">
        <v>0</v>
      </c>
      <c r="D245" s="37">
        <v>12930.9</v>
      </c>
      <c r="E245" s="37">
        <v>0</v>
      </c>
      <c r="F245" s="37">
        <v>0</v>
      </c>
      <c r="G245" s="37">
        <v>0</v>
      </c>
      <c r="H245" s="37">
        <v>0</v>
      </c>
      <c r="I245" s="37">
        <v>0</v>
      </c>
      <c r="J245" s="37">
        <v>0</v>
      </c>
      <c r="K245" s="37">
        <v>0</v>
      </c>
      <c r="L245" s="37">
        <v>0</v>
      </c>
      <c r="M245" s="37">
        <v>10936.16</v>
      </c>
      <c r="N245" s="37">
        <v>0</v>
      </c>
      <c r="O245" s="37">
        <v>0</v>
      </c>
      <c r="P245" s="37">
        <v>0</v>
      </c>
      <c r="Q245" s="37">
        <f>SUM(C245:P245)</f>
        <v>23867.059999999998</v>
      </c>
    </row>
    <row r="246" spans="1:17" x14ac:dyDescent="0.25">
      <c r="A246" s="238">
        <v>6358</v>
      </c>
      <c r="B246" s="237" t="s">
        <v>2083</v>
      </c>
      <c r="C246" s="37">
        <v>0</v>
      </c>
      <c r="D246" s="37">
        <v>15529.35</v>
      </c>
      <c r="E246" s="37">
        <v>0</v>
      </c>
      <c r="F246" s="37">
        <v>0</v>
      </c>
      <c r="G246" s="37">
        <v>0</v>
      </c>
      <c r="H246" s="37">
        <v>0</v>
      </c>
      <c r="I246" s="37">
        <v>0</v>
      </c>
      <c r="J246" s="37">
        <v>0</v>
      </c>
      <c r="K246" s="37">
        <v>0</v>
      </c>
      <c r="L246" s="37">
        <v>0</v>
      </c>
      <c r="M246" s="37">
        <v>0</v>
      </c>
      <c r="N246" s="37">
        <v>0</v>
      </c>
      <c r="O246" s="37">
        <v>0</v>
      </c>
      <c r="P246" s="37">
        <v>0</v>
      </c>
      <c r="Q246" s="37">
        <f>SUM(C246:P246)</f>
        <v>15529.35</v>
      </c>
    </row>
    <row r="247" spans="1:17" ht="33.75" x14ac:dyDescent="0.25">
      <c r="A247" s="238">
        <v>637</v>
      </c>
      <c r="B247" s="237" t="s">
        <v>1730</v>
      </c>
      <c r="C247" s="37">
        <v>0</v>
      </c>
      <c r="D247" s="37">
        <v>46296.68</v>
      </c>
      <c r="E247" s="37">
        <v>0</v>
      </c>
      <c r="F247" s="37">
        <v>0</v>
      </c>
      <c r="G247" s="37">
        <v>0</v>
      </c>
      <c r="H247" s="37">
        <v>0</v>
      </c>
      <c r="I247" s="37">
        <v>0</v>
      </c>
      <c r="J247" s="37">
        <v>0</v>
      </c>
      <c r="K247" s="37">
        <v>0</v>
      </c>
      <c r="L247" s="37">
        <v>0</v>
      </c>
      <c r="M247" s="37">
        <v>8640.56</v>
      </c>
      <c r="N247" s="37">
        <v>0</v>
      </c>
      <c r="O247" s="37">
        <v>0</v>
      </c>
      <c r="P247" s="37">
        <v>0</v>
      </c>
      <c r="Q247" s="37">
        <f>SUM(C247:P247)</f>
        <v>54937.24</v>
      </c>
    </row>
    <row r="248" spans="1:17" ht="22.5" x14ac:dyDescent="0.25">
      <c r="A248" s="238">
        <v>64111</v>
      </c>
      <c r="B248" s="237" t="s">
        <v>1601</v>
      </c>
      <c r="C248" s="37">
        <v>0</v>
      </c>
      <c r="D248" s="37">
        <v>10727498.48</v>
      </c>
      <c r="E248" s="37">
        <v>0</v>
      </c>
      <c r="F248" s="37">
        <v>8118107.8099999996</v>
      </c>
      <c r="G248" s="37">
        <v>2846741.67</v>
      </c>
      <c r="H248" s="37">
        <v>1763579.05</v>
      </c>
      <c r="I248" s="37">
        <v>18626336.350000001</v>
      </c>
      <c r="J248" s="37">
        <v>0</v>
      </c>
      <c r="K248" s="37">
        <v>2534505.88</v>
      </c>
      <c r="L248" s="37">
        <v>898737.92</v>
      </c>
      <c r="M248" s="37">
        <v>7595394.2000000002</v>
      </c>
      <c r="N248" s="37">
        <v>1405034.52</v>
      </c>
      <c r="O248" s="37">
        <v>13307.85</v>
      </c>
      <c r="P248" s="37">
        <v>2362.46</v>
      </c>
      <c r="Q248" s="37">
        <f>SUM(C248:P248)</f>
        <v>54531606.190000013</v>
      </c>
    </row>
    <row r="249" spans="1:17" ht="33.75" x14ac:dyDescent="0.25">
      <c r="A249" s="238">
        <v>64112</v>
      </c>
      <c r="B249" s="237" t="s">
        <v>1679</v>
      </c>
      <c r="C249" s="37">
        <v>0</v>
      </c>
      <c r="D249" s="37">
        <v>99427.22</v>
      </c>
      <c r="E249" s="37">
        <v>0</v>
      </c>
      <c r="F249" s="37">
        <v>67127.649999999994</v>
      </c>
      <c r="G249" s="37">
        <v>19924.400000000001</v>
      </c>
      <c r="H249" s="37">
        <v>11897.74</v>
      </c>
      <c r="I249" s="37">
        <v>220084.32</v>
      </c>
      <c r="J249" s="37">
        <v>0</v>
      </c>
      <c r="K249" s="37">
        <v>25612.67</v>
      </c>
      <c r="L249" s="37">
        <v>9547.56</v>
      </c>
      <c r="M249" s="37">
        <v>64099.72</v>
      </c>
      <c r="N249" s="37">
        <v>21223.49</v>
      </c>
      <c r="O249" s="37">
        <v>0</v>
      </c>
      <c r="P249" s="37">
        <v>0</v>
      </c>
      <c r="Q249" s="37">
        <f>SUM(C249:P249)</f>
        <v>538944.7699999999</v>
      </c>
    </row>
    <row r="250" spans="1:17" x14ac:dyDescent="0.25">
      <c r="A250" s="238">
        <v>64113</v>
      </c>
      <c r="B250" s="237" t="s">
        <v>1637</v>
      </c>
      <c r="C250" s="37">
        <v>0</v>
      </c>
      <c r="D250" s="37">
        <v>80510.58</v>
      </c>
      <c r="E250" s="37">
        <v>0</v>
      </c>
      <c r="F250" s="37">
        <v>128009.02</v>
      </c>
      <c r="G250" s="37">
        <v>22757.45</v>
      </c>
      <c r="H250" s="37">
        <v>13560.58</v>
      </c>
      <c r="I250" s="37">
        <v>666344.02</v>
      </c>
      <c r="J250" s="37">
        <v>0</v>
      </c>
      <c r="K250" s="37">
        <v>19087.330000000002</v>
      </c>
      <c r="L250" s="37">
        <v>3689.43</v>
      </c>
      <c r="M250" s="37">
        <v>65715.320000000007</v>
      </c>
      <c r="N250" s="37">
        <v>10522.31</v>
      </c>
      <c r="O250" s="37">
        <v>117.15</v>
      </c>
      <c r="P250" s="37">
        <v>0</v>
      </c>
      <c r="Q250" s="37">
        <f>SUM(C250:P250)</f>
        <v>1010313.1900000001</v>
      </c>
    </row>
    <row r="251" spans="1:17" ht="22.5" x14ac:dyDescent="0.25">
      <c r="A251" s="238">
        <v>64118</v>
      </c>
      <c r="B251" s="237" t="s">
        <v>1599</v>
      </c>
      <c r="C251" s="37">
        <v>0</v>
      </c>
      <c r="D251" s="37">
        <v>3899125.31</v>
      </c>
      <c r="E251" s="37">
        <v>0</v>
      </c>
      <c r="F251" s="37">
        <v>2080400.54</v>
      </c>
      <c r="G251" s="37">
        <v>782081.85</v>
      </c>
      <c r="H251" s="37">
        <v>405751.86</v>
      </c>
      <c r="I251" s="37">
        <v>4986888.4400000004</v>
      </c>
      <c r="J251" s="37">
        <v>0</v>
      </c>
      <c r="K251" s="37">
        <v>710410.98</v>
      </c>
      <c r="L251" s="37">
        <v>245740.79</v>
      </c>
      <c r="M251" s="37">
        <v>3623179.98</v>
      </c>
      <c r="N251" s="37">
        <v>582424.27</v>
      </c>
      <c r="O251" s="37">
        <v>5676.51</v>
      </c>
      <c r="P251" s="37">
        <v>466.23</v>
      </c>
      <c r="Q251" s="37">
        <f>SUM(C251:P251)</f>
        <v>17322146.760000002</v>
      </c>
    </row>
    <row r="252" spans="1:17" x14ac:dyDescent="0.25">
      <c r="A252" s="238">
        <v>64121</v>
      </c>
      <c r="B252" s="237" t="s">
        <v>1936</v>
      </c>
      <c r="C252" s="37">
        <v>0</v>
      </c>
      <c r="D252" s="37">
        <v>0</v>
      </c>
      <c r="E252" s="37">
        <v>0</v>
      </c>
      <c r="F252" s="37">
        <v>0</v>
      </c>
      <c r="G252" s="37">
        <v>0</v>
      </c>
      <c r="H252" s="37">
        <v>0</v>
      </c>
      <c r="I252" s="37">
        <v>8697688.0899999999</v>
      </c>
      <c r="J252" s="37">
        <v>0</v>
      </c>
      <c r="K252" s="37">
        <v>0</v>
      </c>
      <c r="L252" s="37">
        <v>0</v>
      </c>
      <c r="M252" s="37">
        <v>0</v>
      </c>
      <c r="N252" s="37">
        <v>0</v>
      </c>
      <c r="O252" s="37">
        <v>0</v>
      </c>
      <c r="P252" s="37">
        <v>0</v>
      </c>
      <c r="Q252" s="37">
        <f>SUM(C252:P252)</f>
        <v>8697688.0899999999</v>
      </c>
    </row>
    <row r="253" spans="1:17" x14ac:dyDescent="0.25">
      <c r="A253" s="238">
        <v>64123</v>
      </c>
      <c r="B253" s="237" t="s">
        <v>1934</v>
      </c>
      <c r="C253" s="37">
        <v>0</v>
      </c>
      <c r="D253" s="37">
        <v>0</v>
      </c>
      <c r="E253" s="37">
        <v>0</v>
      </c>
      <c r="F253" s="37">
        <v>0</v>
      </c>
      <c r="G253" s="37">
        <v>0</v>
      </c>
      <c r="H253" s="37">
        <v>0</v>
      </c>
      <c r="I253" s="37">
        <v>30719.52</v>
      </c>
      <c r="J253" s="37">
        <v>0</v>
      </c>
      <c r="K253" s="37">
        <v>0</v>
      </c>
      <c r="L253" s="37">
        <v>0</v>
      </c>
      <c r="M253" s="37">
        <v>0</v>
      </c>
      <c r="N253" s="37">
        <v>0</v>
      </c>
      <c r="O253" s="37">
        <v>0</v>
      </c>
      <c r="P253" s="37">
        <v>0</v>
      </c>
      <c r="Q253" s="37">
        <f>SUM(C253:P253)</f>
        <v>30719.52</v>
      </c>
    </row>
    <row r="254" spans="1:17" x14ac:dyDescent="0.25">
      <c r="A254" s="238">
        <v>64126</v>
      </c>
      <c r="B254" s="237" t="s">
        <v>1932</v>
      </c>
      <c r="C254" s="37">
        <v>0</v>
      </c>
      <c r="D254" s="37">
        <v>0</v>
      </c>
      <c r="E254" s="37">
        <v>0</v>
      </c>
      <c r="F254" s="37">
        <v>0</v>
      </c>
      <c r="G254" s="37">
        <v>0</v>
      </c>
      <c r="H254" s="37">
        <v>0</v>
      </c>
      <c r="I254" s="37">
        <v>86923.01</v>
      </c>
      <c r="J254" s="37">
        <v>0</v>
      </c>
      <c r="K254" s="37">
        <v>0</v>
      </c>
      <c r="L254" s="37">
        <v>0</v>
      </c>
      <c r="M254" s="37">
        <v>0</v>
      </c>
      <c r="N254" s="37">
        <v>0</v>
      </c>
      <c r="O254" s="37">
        <v>0</v>
      </c>
      <c r="P254" s="37">
        <v>0</v>
      </c>
      <c r="Q254" s="37">
        <f>SUM(C254:P254)</f>
        <v>86923.01</v>
      </c>
    </row>
    <row r="255" spans="1:17" x14ac:dyDescent="0.25">
      <c r="A255" s="238">
        <v>64128</v>
      </c>
      <c r="B255" s="237" t="s">
        <v>1930</v>
      </c>
      <c r="C255" s="37">
        <v>0</v>
      </c>
      <c r="D255" s="37">
        <v>0</v>
      </c>
      <c r="E255" s="37">
        <v>0</v>
      </c>
      <c r="F255" s="37">
        <v>0</v>
      </c>
      <c r="G255" s="37">
        <v>0</v>
      </c>
      <c r="H255" s="37">
        <v>0</v>
      </c>
      <c r="I255" s="37">
        <v>1334143.8400000001</v>
      </c>
      <c r="J255" s="37">
        <v>0</v>
      </c>
      <c r="K255" s="37">
        <v>0</v>
      </c>
      <c r="L255" s="37">
        <v>0</v>
      </c>
      <c r="M255" s="37">
        <v>0</v>
      </c>
      <c r="N255" s="37">
        <v>0</v>
      </c>
      <c r="O255" s="37">
        <v>0</v>
      </c>
      <c r="P255" s="37">
        <v>0</v>
      </c>
      <c r="Q255" s="37">
        <f>SUM(C255:P255)</f>
        <v>1334143.8400000001</v>
      </c>
    </row>
    <row r="256" spans="1:17" ht="22.5" x14ac:dyDescent="0.25">
      <c r="A256" s="238">
        <v>64131</v>
      </c>
      <c r="B256" s="237" t="s">
        <v>1677</v>
      </c>
      <c r="C256" s="37">
        <v>0</v>
      </c>
      <c r="D256" s="37">
        <v>1132902.6100000001</v>
      </c>
      <c r="E256" s="37">
        <v>0</v>
      </c>
      <c r="F256" s="37">
        <v>471935.18</v>
      </c>
      <c r="G256" s="37">
        <v>448624.78</v>
      </c>
      <c r="H256" s="37">
        <v>253933.29</v>
      </c>
      <c r="I256" s="37">
        <v>1410725.53</v>
      </c>
      <c r="J256" s="37">
        <v>0</v>
      </c>
      <c r="K256" s="37">
        <v>31181.97</v>
      </c>
      <c r="L256" s="37">
        <v>6335.03</v>
      </c>
      <c r="M256" s="37">
        <v>156541.91</v>
      </c>
      <c r="N256" s="37">
        <v>55002.559999999998</v>
      </c>
      <c r="O256" s="37">
        <v>0</v>
      </c>
      <c r="P256" s="37">
        <v>0</v>
      </c>
      <c r="Q256" s="37">
        <f>SUM(C256:P256)</f>
        <v>3967182.86</v>
      </c>
    </row>
    <row r="257" spans="1:17" ht="22.5" x14ac:dyDescent="0.25">
      <c r="A257" s="238">
        <v>6414</v>
      </c>
      <c r="B257" s="237" t="s">
        <v>1728</v>
      </c>
      <c r="C257" s="37">
        <v>0</v>
      </c>
      <c r="D257" s="37">
        <v>0</v>
      </c>
      <c r="E257" s="37">
        <v>0</v>
      </c>
      <c r="F257" s="37">
        <v>0</v>
      </c>
      <c r="G257" s="37">
        <v>1083.57</v>
      </c>
      <c r="H257" s="37">
        <v>0</v>
      </c>
      <c r="I257" s="37">
        <v>14760.09</v>
      </c>
      <c r="J257" s="37">
        <v>0</v>
      </c>
      <c r="K257" s="37">
        <v>0</v>
      </c>
      <c r="L257" s="37">
        <v>0</v>
      </c>
      <c r="M257" s="37">
        <v>301.33999999999997</v>
      </c>
      <c r="N257" s="37">
        <v>0</v>
      </c>
      <c r="O257" s="37">
        <v>0</v>
      </c>
      <c r="P257" s="37">
        <v>0</v>
      </c>
      <c r="Q257" s="37">
        <f>SUM(C257:P257)</f>
        <v>16145</v>
      </c>
    </row>
    <row r="258" spans="1:17" x14ac:dyDescent="0.25">
      <c r="A258" s="238">
        <v>6417</v>
      </c>
      <c r="B258" s="237" t="s">
        <v>2081</v>
      </c>
      <c r="C258" s="37">
        <v>0</v>
      </c>
      <c r="D258" s="37">
        <v>13245.03</v>
      </c>
      <c r="E258" s="37">
        <v>0</v>
      </c>
      <c r="F258" s="37">
        <v>0</v>
      </c>
      <c r="G258" s="37">
        <v>0</v>
      </c>
      <c r="H258" s="37">
        <v>0</v>
      </c>
      <c r="I258" s="37">
        <v>0</v>
      </c>
      <c r="J258" s="37">
        <v>0</v>
      </c>
      <c r="K258" s="37">
        <v>0</v>
      </c>
      <c r="L258" s="37">
        <v>0</v>
      </c>
      <c r="M258" s="37">
        <v>0</v>
      </c>
      <c r="N258" s="37">
        <v>0</v>
      </c>
      <c r="O258" s="37">
        <v>0</v>
      </c>
      <c r="P258" s="37">
        <v>0</v>
      </c>
      <c r="Q258" s="37">
        <f>SUM(C258:P258)</f>
        <v>13245.03</v>
      </c>
    </row>
    <row r="259" spans="1:17" x14ac:dyDescent="0.25">
      <c r="A259" s="238">
        <v>6451</v>
      </c>
      <c r="B259" s="237" t="s">
        <v>1597</v>
      </c>
      <c r="C259" s="37">
        <v>0</v>
      </c>
      <c r="D259" s="37">
        <v>1946515</v>
      </c>
      <c r="E259" s="37">
        <v>0</v>
      </c>
      <c r="F259" s="37">
        <v>1416667</v>
      </c>
      <c r="G259" s="37">
        <v>564327</v>
      </c>
      <c r="H259" s="37">
        <v>330131</v>
      </c>
      <c r="I259" s="37">
        <v>6222118.1200000001</v>
      </c>
      <c r="J259" s="37">
        <v>0</v>
      </c>
      <c r="K259" s="37">
        <v>393602</v>
      </c>
      <c r="L259" s="37">
        <v>133966</v>
      </c>
      <c r="M259" s="37">
        <v>1223264</v>
      </c>
      <c r="N259" s="37">
        <v>229953</v>
      </c>
      <c r="O259" s="37">
        <v>2031</v>
      </c>
      <c r="P259" s="37">
        <v>357</v>
      </c>
      <c r="Q259" s="37">
        <f>SUM(C259:P259)</f>
        <v>12462931.120000001</v>
      </c>
    </row>
    <row r="260" spans="1:17" ht="22.5" x14ac:dyDescent="0.25">
      <c r="A260" s="238">
        <v>6453</v>
      </c>
      <c r="B260" s="237" t="s">
        <v>1595</v>
      </c>
      <c r="C260" s="37">
        <v>0</v>
      </c>
      <c r="D260" s="37">
        <v>3628495.62</v>
      </c>
      <c r="E260" s="37">
        <v>0</v>
      </c>
      <c r="F260" s="37">
        <v>2839071.53</v>
      </c>
      <c r="G260" s="37">
        <v>937419.38</v>
      </c>
      <c r="H260" s="37">
        <v>579261.11</v>
      </c>
      <c r="I260" s="37">
        <v>6760870.4299999997</v>
      </c>
      <c r="J260" s="37">
        <v>0</v>
      </c>
      <c r="K260" s="37">
        <v>822835.28</v>
      </c>
      <c r="L260" s="37">
        <v>288218.63</v>
      </c>
      <c r="M260" s="37">
        <v>2570134.83</v>
      </c>
      <c r="N260" s="37">
        <v>457674.92</v>
      </c>
      <c r="O260" s="37">
        <v>4282.92</v>
      </c>
      <c r="P260" s="37">
        <v>756.76</v>
      </c>
      <c r="Q260" s="37">
        <f>SUM(C260:P260)</f>
        <v>18889021.410000008</v>
      </c>
    </row>
    <row r="261" spans="1:17" x14ac:dyDescent="0.25">
      <c r="A261" s="238">
        <v>6454</v>
      </c>
      <c r="B261" s="237" t="s">
        <v>1675</v>
      </c>
      <c r="C261" s="37">
        <v>0</v>
      </c>
      <c r="D261" s="37">
        <v>44805</v>
      </c>
      <c r="E261" s="37">
        <v>0</v>
      </c>
      <c r="F261" s="37">
        <v>24045</v>
      </c>
      <c r="G261" s="37">
        <v>17829</v>
      </c>
      <c r="H261" s="37">
        <v>9343</v>
      </c>
      <c r="I261" s="37">
        <v>461931</v>
      </c>
      <c r="J261" s="37">
        <v>0</v>
      </c>
      <c r="K261" s="37">
        <v>1261</v>
      </c>
      <c r="L261" s="37">
        <v>257</v>
      </c>
      <c r="M261" s="37">
        <v>9394</v>
      </c>
      <c r="N261" s="37">
        <v>2194</v>
      </c>
      <c r="O261" s="37">
        <v>0</v>
      </c>
      <c r="P261" s="37">
        <v>0</v>
      </c>
      <c r="Q261" s="37">
        <f>SUM(C261:P261)</f>
        <v>571059</v>
      </c>
    </row>
    <row r="262" spans="1:17" ht="22.5" x14ac:dyDescent="0.25">
      <c r="A262" s="238">
        <v>6457</v>
      </c>
      <c r="B262" s="237" t="s">
        <v>2079</v>
      </c>
      <c r="C262" s="37">
        <v>0</v>
      </c>
      <c r="D262" s="37">
        <v>171</v>
      </c>
      <c r="E262" s="37">
        <v>0</v>
      </c>
      <c r="F262" s="37">
        <v>0</v>
      </c>
      <c r="G262" s="37">
        <v>0</v>
      </c>
      <c r="H262" s="37">
        <v>0</v>
      </c>
      <c r="I262" s="37">
        <v>0</v>
      </c>
      <c r="J262" s="37">
        <v>0</v>
      </c>
      <c r="K262" s="37">
        <v>0</v>
      </c>
      <c r="L262" s="37">
        <v>0</v>
      </c>
      <c r="M262" s="37">
        <v>0</v>
      </c>
      <c r="N262" s="37">
        <v>0</v>
      </c>
      <c r="O262" s="37">
        <v>0</v>
      </c>
      <c r="P262" s="37">
        <v>0</v>
      </c>
      <c r="Q262" s="37">
        <f>SUM(C262:P262)</f>
        <v>171</v>
      </c>
    </row>
    <row r="263" spans="1:17" ht="22.5" x14ac:dyDescent="0.25">
      <c r="A263" s="238">
        <v>6472</v>
      </c>
      <c r="B263" s="237" t="s">
        <v>1673</v>
      </c>
      <c r="C263" s="37">
        <v>0</v>
      </c>
      <c r="D263" s="37">
        <v>130450.1</v>
      </c>
      <c r="E263" s="37">
        <v>0</v>
      </c>
      <c r="F263" s="37">
        <v>6144</v>
      </c>
      <c r="G263" s="37">
        <v>2620.5</v>
      </c>
      <c r="H263" s="37">
        <v>3966</v>
      </c>
      <c r="I263" s="37">
        <v>62679.7</v>
      </c>
      <c r="J263" s="37">
        <v>0</v>
      </c>
      <c r="K263" s="37">
        <v>7467.5</v>
      </c>
      <c r="L263" s="37">
        <v>1260</v>
      </c>
      <c r="M263" s="37">
        <v>12574</v>
      </c>
      <c r="N263" s="37">
        <v>3514</v>
      </c>
      <c r="O263" s="37">
        <v>0</v>
      </c>
      <c r="P263" s="37">
        <v>0</v>
      </c>
      <c r="Q263" s="37">
        <f>SUM(C263:P263)</f>
        <v>230675.8</v>
      </c>
    </row>
    <row r="264" spans="1:17" x14ac:dyDescent="0.25">
      <c r="A264" s="238">
        <v>6473</v>
      </c>
      <c r="B264" s="237" t="s">
        <v>2077</v>
      </c>
      <c r="C264" s="37">
        <v>0</v>
      </c>
      <c r="D264" s="37">
        <v>4469.6400000000003</v>
      </c>
      <c r="E264" s="37">
        <v>0</v>
      </c>
      <c r="F264" s="37">
        <v>0</v>
      </c>
      <c r="G264" s="37">
        <v>0</v>
      </c>
      <c r="H264" s="37">
        <v>0</v>
      </c>
      <c r="I264" s="37">
        <v>0</v>
      </c>
      <c r="J264" s="37">
        <v>0</v>
      </c>
      <c r="K264" s="37">
        <v>0</v>
      </c>
      <c r="L264" s="37">
        <v>0</v>
      </c>
      <c r="M264" s="37">
        <v>0</v>
      </c>
      <c r="N264" s="37">
        <v>0</v>
      </c>
      <c r="O264" s="37">
        <v>0</v>
      </c>
      <c r="P264" s="37">
        <v>0</v>
      </c>
      <c r="Q264" s="37">
        <f>SUM(C264:P264)</f>
        <v>4469.6400000000003</v>
      </c>
    </row>
    <row r="265" spans="1:17" ht="22.5" x14ac:dyDescent="0.25">
      <c r="A265" s="238">
        <v>6475</v>
      </c>
      <c r="B265" s="237" t="s">
        <v>2075</v>
      </c>
      <c r="C265" s="37">
        <v>0</v>
      </c>
      <c r="D265" s="37">
        <v>378843.33</v>
      </c>
      <c r="E265" s="37">
        <v>0</v>
      </c>
      <c r="F265" s="37">
        <v>0</v>
      </c>
      <c r="G265" s="37">
        <v>0</v>
      </c>
      <c r="H265" s="37">
        <v>0</v>
      </c>
      <c r="I265" s="37">
        <v>0</v>
      </c>
      <c r="J265" s="37">
        <v>0</v>
      </c>
      <c r="K265" s="37">
        <v>0</v>
      </c>
      <c r="L265" s="37">
        <v>0</v>
      </c>
      <c r="M265" s="37">
        <v>0</v>
      </c>
      <c r="N265" s="37">
        <v>0</v>
      </c>
      <c r="O265" s="37">
        <v>0</v>
      </c>
      <c r="P265" s="37">
        <v>0</v>
      </c>
      <c r="Q265" s="37">
        <f>SUM(C265:P265)</f>
        <v>378843.33</v>
      </c>
    </row>
    <row r="266" spans="1:17" ht="22.5" x14ac:dyDescent="0.25">
      <c r="A266" s="238">
        <v>6478</v>
      </c>
      <c r="B266" s="237" t="s">
        <v>1593</v>
      </c>
      <c r="C266" s="37">
        <v>0</v>
      </c>
      <c r="D266" s="37">
        <v>603206.99</v>
      </c>
      <c r="E266" s="37">
        <v>0</v>
      </c>
      <c r="F266" s="37">
        <v>154841</v>
      </c>
      <c r="G266" s="37">
        <v>172737.11</v>
      </c>
      <c r="H266" s="37">
        <v>65883</v>
      </c>
      <c r="I266" s="37">
        <v>971821.74</v>
      </c>
      <c r="J266" s="37">
        <v>0</v>
      </c>
      <c r="K266" s="37">
        <v>119830.22</v>
      </c>
      <c r="L266" s="37">
        <v>42126.05</v>
      </c>
      <c r="M266" s="37">
        <v>472689.89</v>
      </c>
      <c r="N266" s="37">
        <v>72199</v>
      </c>
      <c r="O266" s="37">
        <v>616</v>
      </c>
      <c r="P266" s="37">
        <v>160</v>
      </c>
      <c r="Q266" s="37">
        <f>SUM(C266:P266)</f>
        <v>2676111</v>
      </c>
    </row>
    <row r="267" spans="1:17" x14ac:dyDescent="0.25">
      <c r="A267" s="238">
        <v>6488</v>
      </c>
      <c r="B267" s="237" t="s">
        <v>1671</v>
      </c>
      <c r="C267" s="37">
        <v>0</v>
      </c>
      <c r="D267" s="37">
        <v>101882.69</v>
      </c>
      <c r="E267" s="37">
        <v>0</v>
      </c>
      <c r="F267" s="37">
        <v>70080</v>
      </c>
      <c r="G267" s="37">
        <v>7496.32</v>
      </c>
      <c r="H267" s="37">
        <v>2760</v>
      </c>
      <c r="I267" s="37">
        <v>121551.77</v>
      </c>
      <c r="J267" s="37">
        <v>0</v>
      </c>
      <c r="K267" s="37">
        <v>11566.94</v>
      </c>
      <c r="L267" s="37">
        <v>3420</v>
      </c>
      <c r="M267" s="37">
        <v>36048</v>
      </c>
      <c r="N267" s="37">
        <v>6000</v>
      </c>
      <c r="O267" s="37">
        <v>0</v>
      </c>
      <c r="P267" s="37">
        <v>0</v>
      </c>
      <c r="Q267" s="37">
        <f>SUM(C267:P267)</f>
        <v>360805.72000000003</v>
      </c>
    </row>
    <row r="268" spans="1:17" x14ac:dyDescent="0.25">
      <c r="A268" s="238">
        <v>65111</v>
      </c>
      <c r="B268" s="237" t="s">
        <v>1928</v>
      </c>
      <c r="C268" s="37">
        <v>0</v>
      </c>
      <c r="D268" s="37">
        <v>0</v>
      </c>
      <c r="E268" s="37">
        <v>0</v>
      </c>
      <c r="F268" s="37">
        <v>0</v>
      </c>
      <c r="G268" s="37">
        <v>0</v>
      </c>
      <c r="H268" s="37">
        <v>0</v>
      </c>
      <c r="I268" s="37">
        <v>1988986.69</v>
      </c>
      <c r="J268" s="37">
        <v>0</v>
      </c>
      <c r="K268" s="37">
        <v>0</v>
      </c>
      <c r="L268" s="37">
        <v>0</v>
      </c>
      <c r="M268" s="37">
        <v>0</v>
      </c>
      <c r="N268" s="37">
        <v>0</v>
      </c>
      <c r="O268" s="37">
        <v>0</v>
      </c>
      <c r="P268" s="37">
        <v>0</v>
      </c>
      <c r="Q268" s="37">
        <f>SUM(C268:P268)</f>
        <v>1988986.69</v>
      </c>
    </row>
    <row r="269" spans="1:17" ht="22.5" x14ac:dyDescent="0.25">
      <c r="A269" s="238">
        <v>6511211</v>
      </c>
      <c r="B269" s="237" t="s">
        <v>1926</v>
      </c>
      <c r="C269" s="37">
        <v>0</v>
      </c>
      <c r="D269" s="37">
        <v>0</v>
      </c>
      <c r="E269" s="37">
        <v>0</v>
      </c>
      <c r="F269" s="37">
        <v>0</v>
      </c>
      <c r="G269" s="37">
        <v>0</v>
      </c>
      <c r="H269" s="37">
        <v>0</v>
      </c>
      <c r="I269" s="37">
        <v>12505427.949999999</v>
      </c>
      <c r="J269" s="37">
        <v>0</v>
      </c>
      <c r="K269" s="37">
        <v>0</v>
      </c>
      <c r="L269" s="37">
        <v>0</v>
      </c>
      <c r="M269" s="37">
        <v>0</v>
      </c>
      <c r="N269" s="37">
        <v>0</v>
      </c>
      <c r="O269" s="37">
        <v>0</v>
      </c>
      <c r="P269" s="37">
        <v>0</v>
      </c>
      <c r="Q269" s="37">
        <f>SUM(C269:P269)</f>
        <v>12505427.949999999</v>
      </c>
    </row>
    <row r="270" spans="1:17" ht="22.5" x14ac:dyDescent="0.25">
      <c r="A270" s="238">
        <v>6511212</v>
      </c>
      <c r="B270" s="237" t="s">
        <v>1924</v>
      </c>
      <c r="C270" s="37">
        <v>0</v>
      </c>
      <c r="D270" s="37">
        <v>0</v>
      </c>
      <c r="E270" s="37">
        <v>0</v>
      </c>
      <c r="F270" s="37">
        <v>0</v>
      </c>
      <c r="G270" s="37">
        <v>0</v>
      </c>
      <c r="H270" s="37">
        <v>0</v>
      </c>
      <c r="I270" s="37">
        <v>2028389.98</v>
      </c>
      <c r="J270" s="37">
        <v>0</v>
      </c>
      <c r="K270" s="37">
        <v>0</v>
      </c>
      <c r="L270" s="37">
        <v>0</v>
      </c>
      <c r="M270" s="37">
        <v>0</v>
      </c>
      <c r="N270" s="37">
        <v>0</v>
      </c>
      <c r="O270" s="37">
        <v>0</v>
      </c>
      <c r="P270" s="37">
        <v>0</v>
      </c>
      <c r="Q270" s="37">
        <f>SUM(C270:P270)</f>
        <v>2028389.98</v>
      </c>
    </row>
    <row r="271" spans="1:17" ht="22.5" x14ac:dyDescent="0.25">
      <c r="A271" s="238">
        <v>651122</v>
      </c>
      <c r="B271" s="237" t="s">
        <v>1922</v>
      </c>
      <c r="C271" s="37">
        <v>0</v>
      </c>
      <c r="D271" s="37">
        <v>0</v>
      </c>
      <c r="E271" s="37">
        <v>0</v>
      </c>
      <c r="F271" s="37">
        <v>0</v>
      </c>
      <c r="G271" s="37">
        <v>0</v>
      </c>
      <c r="H271" s="37">
        <v>0</v>
      </c>
      <c r="I271" s="37">
        <v>2325509.94</v>
      </c>
      <c r="J271" s="37">
        <v>0</v>
      </c>
      <c r="K271" s="37">
        <v>0</v>
      </c>
      <c r="L271" s="37">
        <v>0</v>
      </c>
      <c r="M271" s="37">
        <v>0</v>
      </c>
      <c r="N271" s="37">
        <v>0</v>
      </c>
      <c r="O271" s="37">
        <v>0</v>
      </c>
      <c r="P271" s="37">
        <v>0</v>
      </c>
      <c r="Q271" s="37">
        <f>SUM(C271:P271)</f>
        <v>2325509.94</v>
      </c>
    </row>
    <row r="272" spans="1:17" x14ac:dyDescent="0.25">
      <c r="A272" s="238">
        <v>651128</v>
      </c>
      <c r="B272" s="237" t="s">
        <v>1327</v>
      </c>
      <c r="C272" s="37">
        <v>0</v>
      </c>
      <c r="D272" s="37">
        <v>0</v>
      </c>
      <c r="E272" s="37">
        <v>0</v>
      </c>
      <c r="F272" s="37">
        <v>0</v>
      </c>
      <c r="G272" s="37">
        <v>0</v>
      </c>
      <c r="H272" s="37">
        <v>0</v>
      </c>
      <c r="I272" s="37">
        <v>36686.67</v>
      </c>
      <c r="J272" s="37">
        <v>0</v>
      </c>
      <c r="K272" s="37">
        <v>0</v>
      </c>
      <c r="L272" s="37">
        <v>0</v>
      </c>
      <c r="M272" s="37">
        <v>0</v>
      </c>
      <c r="N272" s="37">
        <v>0</v>
      </c>
      <c r="O272" s="37">
        <v>1750000</v>
      </c>
      <c r="P272" s="37">
        <v>0</v>
      </c>
      <c r="Q272" s="37">
        <f>SUM(C272:P272)</f>
        <v>1786686.67</v>
      </c>
    </row>
    <row r="273" spans="1:17" ht="22.5" x14ac:dyDescent="0.25">
      <c r="A273" s="238">
        <v>651141</v>
      </c>
      <c r="B273" s="237" t="s">
        <v>1857</v>
      </c>
      <c r="C273" s="37">
        <v>0</v>
      </c>
      <c r="D273" s="37">
        <v>0</v>
      </c>
      <c r="E273" s="37">
        <v>0</v>
      </c>
      <c r="F273" s="37">
        <v>0</v>
      </c>
      <c r="G273" s="37">
        <v>0</v>
      </c>
      <c r="H273" s="37">
        <v>0</v>
      </c>
      <c r="I273" s="37">
        <v>0</v>
      </c>
      <c r="J273" s="37">
        <v>0</v>
      </c>
      <c r="K273" s="37">
        <v>20837445.140000001</v>
      </c>
      <c r="L273" s="37">
        <v>0</v>
      </c>
      <c r="M273" s="37">
        <v>0</v>
      </c>
      <c r="N273" s="37">
        <v>0</v>
      </c>
      <c r="O273" s="37">
        <v>0</v>
      </c>
      <c r="P273" s="37">
        <v>0</v>
      </c>
      <c r="Q273" s="37">
        <f>SUM(C273:P273)</f>
        <v>20837445.140000001</v>
      </c>
    </row>
    <row r="274" spans="1:17" ht="22.5" x14ac:dyDescent="0.25">
      <c r="A274" s="238">
        <v>651142</v>
      </c>
      <c r="B274" s="237" t="s">
        <v>1855</v>
      </c>
      <c r="C274" s="37">
        <v>0</v>
      </c>
      <c r="D274" s="37">
        <v>0</v>
      </c>
      <c r="E274" s="37">
        <v>0</v>
      </c>
      <c r="F274" s="37">
        <v>0</v>
      </c>
      <c r="G274" s="37">
        <v>0</v>
      </c>
      <c r="H274" s="37">
        <v>0</v>
      </c>
      <c r="I274" s="37">
        <v>0</v>
      </c>
      <c r="J274" s="37">
        <v>0</v>
      </c>
      <c r="K274" s="37">
        <v>6367508.9500000002</v>
      </c>
      <c r="L274" s="37">
        <v>0</v>
      </c>
      <c r="M274" s="37">
        <v>0</v>
      </c>
      <c r="N274" s="37">
        <v>0</v>
      </c>
      <c r="O274" s="37">
        <v>0</v>
      </c>
      <c r="P274" s="37">
        <v>0</v>
      </c>
      <c r="Q274" s="37">
        <f>SUM(C274:P274)</f>
        <v>6367508.9500000002</v>
      </c>
    </row>
    <row r="275" spans="1:17" x14ac:dyDescent="0.25">
      <c r="A275" s="238">
        <v>651144</v>
      </c>
      <c r="B275" s="237" t="s">
        <v>1853</v>
      </c>
      <c r="C275" s="37">
        <v>0</v>
      </c>
      <c r="D275" s="37">
        <v>0</v>
      </c>
      <c r="E275" s="37">
        <v>0</v>
      </c>
      <c r="F275" s="37">
        <v>0</v>
      </c>
      <c r="G275" s="37">
        <v>0</v>
      </c>
      <c r="H275" s="37">
        <v>0</v>
      </c>
      <c r="I275" s="37">
        <v>0</v>
      </c>
      <c r="J275" s="37">
        <v>0</v>
      </c>
      <c r="K275" s="37">
        <v>18189439.920000002</v>
      </c>
      <c r="L275" s="37">
        <v>0</v>
      </c>
      <c r="M275" s="37">
        <v>0</v>
      </c>
      <c r="N275" s="37">
        <v>0</v>
      </c>
      <c r="O275" s="37">
        <v>0</v>
      </c>
      <c r="P275" s="37">
        <v>0</v>
      </c>
      <c r="Q275" s="37">
        <f>SUM(C275:P275)</f>
        <v>18189439.920000002</v>
      </c>
    </row>
    <row r="276" spans="1:17" x14ac:dyDescent="0.25">
      <c r="A276" s="238">
        <v>6512</v>
      </c>
      <c r="B276" s="237" t="s">
        <v>1920</v>
      </c>
      <c r="C276" s="37">
        <v>0</v>
      </c>
      <c r="D276" s="37">
        <v>0</v>
      </c>
      <c r="E276" s="37">
        <v>0</v>
      </c>
      <c r="F276" s="37">
        <v>0</v>
      </c>
      <c r="G276" s="37">
        <v>0</v>
      </c>
      <c r="H276" s="37">
        <v>0</v>
      </c>
      <c r="I276" s="37">
        <v>294564.01</v>
      </c>
      <c r="J276" s="37">
        <v>0</v>
      </c>
      <c r="K276" s="37">
        <v>0</v>
      </c>
      <c r="L276" s="37">
        <v>0</v>
      </c>
      <c r="M276" s="37">
        <v>0</v>
      </c>
      <c r="N276" s="37">
        <v>0</v>
      </c>
      <c r="O276" s="37">
        <v>0</v>
      </c>
      <c r="P276" s="37">
        <v>0</v>
      </c>
      <c r="Q276" s="37">
        <f>SUM(C276:P276)</f>
        <v>294564.01</v>
      </c>
    </row>
    <row r="277" spans="1:17" x14ac:dyDescent="0.25">
      <c r="A277" s="238">
        <v>6513</v>
      </c>
      <c r="B277" s="237" t="s">
        <v>1831</v>
      </c>
      <c r="C277" s="37">
        <v>0</v>
      </c>
      <c r="D277" s="37">
        <v>0</v>
      </c>
      <c r="E277" s="37">
        <v>0</v>
      </c>
      <c r="F277" s="37">
        <v>326865</v>
      </c>
      <c r="G277" s="37">
        <v>4500</v>
      </c>
      <c r="H277" s="37">
        <v>0</v>
      </c>
      <c r="I277" s="37">
        <v>0</v>
      </c>
      <c r="J277" s="37">
        <v>0</v>
      </c>
      <c r="K277" s="37">
        <v>0</v>
      </c>
      <c r="L277" s="37">
        <v>308605</v>
      </c>
      <c r="M277" s="37">
        <v>0</v>
      </c>
      <c r="N277" s="37">
        <v>0</v>
      </c>
      <c r="O277" s="37">
        <v>0</v>
      </c>
      <c r="P277" s="37">
        <v>0</v>
      </c>
      <c r="Q277" s="37">
        <f>SUM(C277:P277)</f>
        <v>639970</v>
      </c>
    </row>
    <row r="278" spans="1:17" ht="33.75" x14ac:dyDescent="0.25">
      <c r="A278" s="238">
        <v>6514</v>
      </c>
      <c r="B278" s="237" t="s">
        <v>1829</v>
      </c>
      <c r="C278" s="37">
        <v>0</v>
      </c>
      <c r="D278" s="37">
        <v>0</v>
      </c>
      <c r="E278" s="37">
        <v>0</v>
      </c>
      <c r="F278" s="37">
        <v>0</v>
      </c>
      <c r="G278" s="37">
        <v>0</v>
      </c>
      <c r="H278" s="37">
        <v>0</v>
      </c>
      <c r="I278" s="37">
        <v>5102142.25</v>
      </c>
      <c r="J278" s="37">
        <v>0</v>
      </c>
      <c r="K278" s="37">
        <v>0</v>
      </c>
      <c r="L278" s="37">
        <v>97405.96</v>
      </c>
      <c r="M278" s="37">
        <v>0</v>
      </c>
      <c r="N278" s="37">
        <v>0</v>
      </c>
      <c r="O278" s="37">
        <v>0</v>
      </c>
      <c r="P278" s="37">
        <v>0</v>
      </c>
      <c r="Q278" s="37">
        <f>SUM(C278:P278)</f>
        <v>5199548.21</v>
      </c>
    </row>
    <row r="279" spans="1:17" ht="22.5" x14ac:dyDescent="0.25">
      <c r="A279" s="238">
        <v>65171</v>
      </c>
      <c r="B279" s="237" t="s">
        <v>1827</v>
      </c>
      <c r="C279" s="37">
        <v>0</v>
      </c>
      <c r="D279" s="37">
        <v>0</v>
      </c>
      <c r="E279" s="37">
        <v>0</v>
      </c>
      <c r="F279" s="37">
        <v>0</v>
      </c>
      <c r="G279" s="37">
        <v>0</v>
      </c>
      <c r="H279" s="37">
        <v>0</v>
      </c>
      <c r="I279" s="37">
        <v>0</v>
      </c>
      <c r="J279" s="37">
        <v>0</v>
      </c>
      <c r="K279" s="37">
        <v>0</v>
      </c>
      <c r="L279" s="37">
        <v>87534155.049999997</v>
      </c>
      <c r="M279" s="37">
        <v>0</v>
      </c>
      <c r="N279" s="37">
        <v>0</v>
      </c>
      <c r="O279" s="37">
        <v>0</v>
      </c>
      <c r="P279" s="37">
        <v>0</v>
      </c>
      <c r="Q279" s="37">
        <f>SUM(C279:P279)</f>
        <v>87534155.049999997</v>
      </c>
    </row>
    <row r="280" spans="1:17" ht="33.75" x14ac:dyDescent="0.25">
      <c r="A280" s="238">
        <v>65172</v>
      </c>
      <c r="B280" s="237" t="s">
        <v>1825</v>
      </c>
      <c r="C280" s="37">
        <v>0</v>
      </c>
      <c r="D280" s="37">
        <v>0</v>
      </c>
      <c r="E280" s="37">
        <v>0</v>
      </c>
      <c r="F280" s="37">
        <v>0</v>
      </c>
      <c r="G280" s="37">
        <v>0</v>
      </c>
      <c r="H280" s="37">
        <v>0</v>
      </c>
      <c r="I280" s="37">
        <v>0</v>
      </c>
      <c r="J280" s="37">
        <v>0</v>
      </c>
      <c r="K280" s="37">
        <v>0</v>
      </c>
      <c r="L280" s="37">
        <v>13943469.550000001</v>
      </c>
      <c r="M280" s="37">
        <v>0</v>
      </c>
      <c r="N280" s="37">
        <v>0</v>
      </c>
      <c r="O280" s="37">
        <v>0</v>
      </c>
      <c r="P280" s="37">
        <v>0</v>
      </c>
      <c r="Q280" s="37">
        <f>SUM(C280:P280)</f>
        <v>13943469.550000001</v>
      </c>
    </row>
    <row r="281" spans="1:17" x14ac:dyDescent="0.25">
      <c r="A281" s="238">
        <v>6518</v>
      </c>
      <c r="B281" s="237" t="s">
        <v>1823</v>
      </c>
      <c r="C281" s="37">
        <v>0</v>
      </c>
      <c r="D281" s="37">
        <v>59739.08</v>
      </c>
      <c r="E281" s="37">
        <v>0</v>
      </c>
      <c r="F281" s="37">
        <v>0</v>
      </c>
      <c r="G281" s="37">
        <v>0</v>
      </c>
      <c r="H281" s="37">
        <v>0</v>
      </c>
      <c r="I281" s="37">
        <v>40956.15</v>
      </c>
      <c r="J281" s="37">
        <v>0</v>
      </c>
      <c r="K281" s="37">
        <v>0</v>
      </c>
      <c r="L281" s="37">
        <v>30033.200000000001</v>
      </c>
      <c r="M281" s="37">
        <v>0</v>
      </c>
      <c r="N281" s="37">
        <v>0</v>
      </c>
      <c r="O281" s="37">
        <v>0</v>
      </c>
      <c r="P281" s="37">
        <v>0</v>
      </c>
      <c r="Q281" s="37">
        <f>SUM(C281:P281)</f>
        <v>130728.43000000001</v>
      </c>
    </row>
    <row r="282" spans="1:17" x14ac:dyDescent="0.25">
      <c r="A282" s="238">
        <v>65211</v>
      </c>
      <c r="B282" s="237" t="s">
        <v>1918</v>
      </c>
      <c r="C282" s="37">
        <v>0</v>
      </c>
      <c r="D282" s="37">
        <v>0</v>
      </c>
      <c r="E282" s="37">
        <v>0</v>
      </c>
      <c r="F282" s="37">
        <v>0</v>
      </c>
      <c r="G282" s="37">
        <v>0</v>
      </c>
      <c r="H282" s="37">
        <v>0</v>
      </c>
      <c r="I282" s="37">
        <v>94651.38</v>
      </c>
      <c r="J282" s="37">
        <v>0</v>
      </c>
      <c r="K282" s="37">
        <v>0</v>
      </c>
      <c r="L282" s="37">
        <v>0</v>
      </c>
      <c r="M282" s="37">
        <v>0</v>
      </c>
      <c r="N282" s="37">
        <v>0</v>
      </c>
      <c r="O282" s="37">
        <v>0</v>
      </c>
      <c r="P282" s="37">
        <v>0</v>
      </c>
      <c r="Q282" s="37">
        <f>SUM(C282:P282)</f>
        <v>94651.38</v>
      </c>
    </row>
    <row r="283" spans="1:17" x14ac:dyDescent="0.25">
      <c r="A283" s="238">
        <v>65212</v>
      </c>
      <c r="B283" s="237" t="s">
        <v>1916</v>
      </c>
      <c r="C283" s="37">
        <v>0</v>
      </c>
      <c r="D283" s="37">
        <v>0</v>
      </c>
      <c r="E283" s="37">
        <v>0</v>
      </c>
      <c r="F283" s="37">
        <v>0</v>
      </c>
      <c r="G283" s="37">
        <v>0</v>
      </c>
      <c r="H283" s="37">
        <v>0</v>
      </c>
      <c r="I283" s="37">
        <v>244620.63</v>
      </c>
      <c r="J283" s="37">
        <v>0</v>
      </c>
      <c r="K283" s="37">
        <v>0</v>
      </c>
      <c r="L283" s="37">
        <v>0</v>
      </c>
      <c r="M283" s="37">
        <v>0</v>
      </c>
      <c r="N283" s="37">
        <v>0</v>
      </c>
      <c r="O283" s="37">
        <v>0</v>
      </c>
      <c r="P283" s="37">
        <v>0</v>
      </c>
      <c r="Q283" s="37">
        <f>SUM(C283:P283)</f>
        <v>244620.63</v>
      </c>
    </row>
    <row r="284" spans="1:17" x14ac:dyDescent="0.25">
      <c r="A284" s="238">
        <v>6522</v>
      </c>
      <c r="B284" s="237" t="s">
        <v>1914</v>
      </c>
      <c r="C284" s="37">
        <v>0</v>
      </c>
      <c r="D284" s="37">
        <v>0</v>
      </c>
      <c r="E284" s="37">
        <v>0</v>
      </c>
      <c r="F284" s="37">
        <v>0</v>
      </c>
      <c r="G284" s="37">
        <v>0</v>
      </c>
      <c r="H284" s="37">
        <v>0</v>
      </c>
      <c r="I284" s="37">
        <v>6237379.9199999999</v>
      </c>
      <c r="J284" s="37">
        <v>0</v>
      </c>
      <c r="K284" s="37">
        <v>0</v>
      </c>
      <c r="L284" s="37">
        <v>0</v>
      </c>
      <c r="M284" s="37">
        <v>0</v>
      </c>
      <c r="N284" s="37">
        <v>0</v>
      </c>
      <c r="O284" s="37">
        <v>0</v>
      </c>
      <c r="P284" s="37">
        <v>0</v>
      </c>
      <c r="Q284" s="37">
        <f>SUM(C284:P284)</f>
        <v>6237379.9199999999</v>
      </c>
    </row>
    <row r="285" spans="1:17" x14ac:dyDescent="0.25">
      <c r="A285" s="238">
        <v>6523</v>
      </c>
      <c r="B285" s="237" t="s">
        <v>1912</v>
      </c>
      <c r="C285" s="37">
        <v>0</v>
      </c>
      <c r="D285" s="37">
        <v>0</v>
      </c>
      <c r="E285" s="37">
        <v>0</v>
      </c>
      <c r="F285" s="37">
        <v>0</v>
      </c>
      <c r="G285" s="37">
        <v>0</v>
      </c>
      <c r="H285" s="37">
        <v>0</v>
      </c>
      <c r="I285" s="37">
        <v>22597.52</v>
      </c>
      <c r="J285" s="37">
        <v>0</v>
      </c>
      <c r="K285" s="37">
        <v>0</v>
      </c>
      <c r="L285" s="37">
        <v>0</v>
      </c>
      <c r="M285" s="37">
        <v>0</v>
      </c>
      <c r="N285" s="37">
        <v>0</v>
      </c>
      <c r="O285" s="37">
        <v>0</v>
      </c>
      <c r="P285" s="37">
        <v>0</v>
      </c>
      <c r="Q285" s="37">
        <f>SUM(C285:P285)</f>
        <v>22597.52</v>
      </c>
    </row>
    <row r="286" spans="1:17" ht="22.5" x14ac:dyDescent="0.25">
      <c r="A286" s="238">
        <v>652411</v>
      </c>
      <c r="B286" s="237" t="s">
        <v>1910</v>
      </c>
      <c r="C286" s="37">
        <v>0</v>
      </c>
      <c r="D286" s="37">
        <v>0</v>
      </c>
      <c r="E286" s="37">
        <v>0</v>
      </c>
      <c r="F286" s="37">
        <v>0</v>
      </c>
      <c r="G286" s="37">
        <v>0</v>
      </c>
      <c r="H286" s="37">
        <v>0</v>
      </c>
      <c r="I286" s="37">
        <v>14899661.74</v>
      </c>
      <c r="J286" s="37">
        <v>0</v>
      </c>
      <c r="K286" s="37">
        <v>0</v>
      </c>
      <c r="L286" s="37">
        <v>0</v>
      </c>
      <c r="M286" s="37">
        <v>0</v>
      </c>
      <c r="N286" s="37">
        <v>0</v>
      </c>
      <c r="O286" s="37">
        <v>0</v>
      </c>
      <c r="P286" s="37">
        <v>0</v>
      </c>
      <c r="Q286" s="37">
        <f>SUM(C286:P286)</f>
        <v>14899661.74</v>
      </c>
    </row>
    <row r="287" spans="1:17" ht="22.5" x14ac:dyDescent="0.25">
      <c r="A287" s="238">
        <v>652412</v>
      </c>
      <c r="B287" s="237" t="s">
        <v>1908</v>
      </c>
      <c r="C287" s="37">
        <v>0</v>
      </c>
      <c r="D287" s="37">
        <v>0</v>
      </c>
      <c r="E287" s="37">
        <v>0</v>
      </c>
      <c r="F287" s="37">
        <v>0</v>
      </c>
      <c r="G287" s="37">
        <v>0</v>
      </c>
      <c r="H287" s="37">
        <v>0</v>
      </c>
      <c r="I287" s="37">
        <v>15527439.949999999</v>
      </c>
      <c r="J287" s="37">
        <v>0</v>
      </c>
      <c r="K287" s="37">
        <v>0</v>
      </c>
      <c r="L287" s="37">
        <v>0</v>
      </c>
      <c r="M287" s="37">
        <v>0</v>
      </c>
      <c r="N287" s="37">
        <v>0</v>
      </c>
      <c r="O287" s="37">
        <v>0</v>
      </c>
      <c r="P287" s="37">
        <v>0</v>
      </c>
      <c r="Q287" s="37">
        <f>SUM(C287:P287)</f>
        <v>15527439.949999999</v>
      </c>
    </row>
    <row r="288" spans="1:17" x14ac:dyDescent="0.25">
      <c r="A288" s="238">
        <v>652413</v>
      </c>
      <c r="B288" s="237" t="s">
        <v>1906</v>
      </c>
      <c r="C288" s="37">
        <v>0</v>
      </c>
      <c r="D288" s="37">
        <v>0</v>
      </c>
      <c r="E288" s="37">
        <v>0</v>
      </c>
      <c r="F288" s="37">
        <v>0</v>
      </c>
      <c r="G288" s="37">
        <v>0</v>
      </c>
      <c r="H288" s="37">
        <v>0</v>
      </c>
      <c r="I288" s="37">
        <v>3264443.48</v>
      </c>
      <c r="J288" s="37">
        <v>0</v>
      </c>
      <c r="K288" s="37">
        <v>0</v>
      </c>
      <c r="L288" s="37">
        <v>0</v>
      </c>
      <c r="M288" s="37">
        <v>0</v>
      </c>
      <c r="N288" s="37">
        <v>0</v>
      </c>
      <c r="O288" s="37">
        <v>0</v>
      </c>
      <c r="P288" s="37">
        <v>0</v>
      </c>
      <c r="Q288" s="37">
        <f>SUM(C288:P288)</f>
        <v>3264443.48</v>
      </c>
    </row>
    <row r="289" spans="1:17" ht="22.5" x14ac:dyDescent="0.25">
      <c r="A289" s="238">
        <v>652414</v>
      </c>
      <c r="B289" s="237" t="s">
        <v>1904</v>
      </c>
      <c r="C289" s="37">
        <v>0</v>
      </c>
      <c r="D289" s="37">
        <v>0</v>
      </c>
      <c r="E289" s="37">
        <v>0</v>
      </c>
      <c r="F289" s="37">
        <v>0</v>
      </c>
      <c r="G289" s="37">
        <v>0</v>
      </c>
      <c r="H289" s="37">
        <v>0</v>
      </c>
      <c r="I289" s="37">
        <v>20573.48</v>
      </c>
      <c r="J289" s="37">
        <v>0</v>
      </c>
      <c r="K289" s="37">
        <v>0</v>
      </c>
      <c r="L289" s="37">
        <v>0</v>
      </c>
      <c r="M289" s="37">
        <v>0</v>
      </c>
      <c r="N289" s="37">
        <v>0</v>
      </c>
      <c r="O289" s="37">
        <v>0</v>
      </c>
      <c r="P289" s="37">
        <v>0</v>
      </c>
      <c r="Q289" s="37">
        <f>SUM(C289:P289)</f>
        <v>20573.48</v>
      </c>
    </row>
    <row r="290" spans="1:17" x14ac:dyDescent="0.25">
      <c r="A290" s="238">
        <v>652415</v>
      </c>
      <c r="B290" s="237" t="s">
        <v>1902</v>
      </c>
      <c r="C290" s="37">
        <v>0</v>
      </c>
      <c r="D290" s="37">
        <v>0</v>
      </c>
      <c r="E290" s="37">
        <v>0</v>
      </c>
      <c r="F290" s="37">
        <v>0</v>
      </c>
      <c r="G290" s="37">
        <v>0</v>
      </c>
      <c r="H290" s="37">
        <v>0</v>
      </c>
      <c r="I290" s="37">
        <v>75147.5</v>
      </c>
      <c r="J290" s="37">
        <v>0</v>
      </c>
      <c r="K290" s="37">
        <v>0</v>
      </c>
      <c r="L290" s="37">
        <v>0</v>
      </c>
      <c r="M290" s="37">
        <v>0</v>
      </c>
      <c r="N290" s="37">
        <v>0</v>
      </c>
      <c r="O290" s="37">
        <v>0</v>
      </c>
      <c r="P290" s="37">
        <v>0</v>
      </c>
      <c r="Q290" s="37">
        <f>SUM(C290:P290)</f>
        <v>75147.5</v>
      </c>
    </row>
    <row r="291" spans="1:17" x14ac:dyDescent="0.25">
      <c r="A291" s="238">
        <v>652418</v>
      </c>
      <c r="B291" s="237" t="s">
        <v>1327</v>
      </c>
      <c r="C291" s="37">
        <v>0</v>
      </c>
      <c r="D291" s="37">
        <v>0</v>
      </c>
      <c r="E291" s="37">
        <v>0</v>
      </c>
      <c r="F291" s="37">
        <v>0</v>
      </c>
      <c r="G291" s="37">
        <v>0</v>
      </c>
      <c r="H291" s="37">
        <v>0</v>
      </c>
      <c r="I291" s="37">
        <v>4846569.49</v>
      </c>
      <c r="J291" s="37">
        <v>0</v>
      </c>
      <c r="K291" s="37">
        <v>0</v>
      </c>
      <c r="L291" s="37">
        <v>0</v>
      </c>
      <c r="M291" s="37">
        <v>0</v>
      </c>
      <c r="N291" s="37">
        <v>0</v>
      </c>
      <c r="O291" s="37">
        <v>0</v>
      </c>
      <c r="P291" s="37">
        <v>0</v>
      </c>
      <c r="Q291" s="37">
        <f>SUM(C291:P291)</f>
        <v>4846569.49</v>
      </c>
    </row>
    <row r="292" spans="1:17" ht="33.75" x14ac:dyDescent="0.25">
      <c r="A292" s="238">
        <v>65242</v>
      </c>
      <c r="B292" s="237" t="s">
        <v>1899</v>
      </c>
      <c r="C292" s="37">
        <v>0</v>
      </c>
      <c r="D292" s="37">
        <v>0</v>
      </c>
      <c r="E292" s="37">
        <v>0</v>
      </c>
      <c r="F292" s="37">
        <v>0</v>
      </c>
      <c r="G292" s="37">
        <v>0</v>
      </c>
      <c r="H292" s="37">
        <v>0</v>
      </c>
      <c r="I292" s="37">
        <v>47324578.950000003</v>
      </c>
      <c r="J292" s="37">
        <v>0</v>
      </c>
      <c r="K292" s="37">
        <v>0</v>
      </c>
      <c r="L292" s="37">
        <v>0</v>
      </c>
      <c r="M292" s="37">
        <v>0</v>
      </c>
      <c r="N292" s="37">
        <v>0</v>
      </c>
      <c r="O292" s="37">
        <v>0</v>
      </c>
      <c r="P292" s="37">
        <v>0</v>
      </c>
      <c r="Q292" s="37">
        <f>SUM(C292:P292)</f>
        <v>47324578.950000003</v>
      </c>
    </row>
    <row r="293" spans="1:17" ht="33.75" x14ac:dyDescent="0.25">
      <c r="A293" s="238">
        <v>65243</v>
      </c>
      <c r="B293" s="237" t="s">
        <v>1897</v>
      </c>
      <c r="C293" s="37">
        <v>0</v>
      </c>
      <c r="D293" s="37">
        <v>0</v>
      </c>
      <c r="E293" s="37">
        <v>0</v>
      </c>
      <c r="F293" s="37">
        <v>0</v>
      </c>
      <c r="G293" s="37">
        <v>0</v>
      </c>
      <c r="H293" s="37">
        <v>0</v>
      </c>
      <c r="I293" s="37">
        <v>17907795.300000001</v>
      </c>
      <c r="J293" s="37">
        <v>0</v>
      </c>
      <c r="K293" s="37">
        <v>0</v>
      </c>
      <c r="L293" s="37">
        <v>0</v>
      </c>
      <c r="M293" s="37">
        <v>0</v>
      </c>
      <c r="N293" s="37">
        <v>0</v>
      </c>
      <c r="O293" s="37">
        <v>0</v>
      </c>
      <c r="P293" s="37">
        <v>0</v>
      </c>
      <c r="Q293" s="37">
        <f>SUM(C293:P293)</f>
        <v>17907795.300000001</v>
      </c>
    </row>
    <row r="294" spans="1:17" x14ac:dyDescent="0.25">
      <c r="A294" s="238">
        <v>6526</v>
      </c>
      <c r="B294" s="237" t="s">
        <v>1895</v>
      </c>
      <c r="C294" s="37">
        <v>0</v>
      </c>
      <c r="D294" s="37">
        <v>0</v>
      </c>
      <c r="E294" s="37">
        <v>0</v>
      </c>
      <c r="F294" s="37">
        <v>0</v>
      </c>
      <c r="G294" s="37">
        <v>0</v>
      </c>
      <c r="H294" s="37">
        <v>0</v>
      </c>
      <c r="I294" s="37">
        <v>2159579.84</v>
      </c>
      <c r="J294" s="37">
        <v>0</v>
      </c>
      <c r="K294" s="37">
        <v>0</v>
      </c>
      <c r="L294" s="37">
        <v>0</v>
      </c>
      <c r="M294" s="37">
        <v>0</v>
      </c>
      <c r="N294" s="37">
        <v>0</v>
      </c>
      <c r="O294" s="37">
        <v>0</v>
      </c>
      <c r="P294" s="37">
        <v>0</v>
      </c>
      <c r="Q294" s="37">
        <f>SUM(C294:P294)</f>
        <v>2159579.84</v>
      </c>
    </row>
    <row r="295" spans="1:17" x14ac:dyDescent="0.25">
      <c r="A295" s="238">
        <v>6531</v>
      </c>
      <c r="B295" s="237" t="s">
        <v>2073</v>
      </c>
      <c r="C295" s="37">
        <v>0</v>
      </c>
      <c r="D295" s="37">
        <v>1128411.75</v>
      </c>
      <c r="E295" s="37">
        <v>0</v>
      </c>
      <c r="F295" s="37">
        <v>0</v>
      </c>
      <c r="G295" s="37">
        <v>0</v>
      </c>
      <c r="H295" s="37">
        <v>0</v>
      </c>
      <c r="I295" s="37">
        <v>0</v>
      </c>
      <c r="J295" s="37">
        <v>0</v>
      </c>
      <c r="K295" s="37">
        <v>0</v>
      </c>
      <c r="L295" s="37">
        <v>0</v>
      </c>
      <c r="M295" s="37">
        <v>0</v>
      </c>
      <c r="N295" s="37">
        <v>0</v>
      </c>
      <c r="O295" s="37">
        <v>0</v>
      </c>
      <c r="P295" s="37">
        <v>0</v>
      </c>
      <c r="Q295" s="37">
        <f>SUM(C295:P295)</f>
        <v>1128411.75</v>
      </c>
    </row>
    <row r="296" spans="1:17" ht="22.5" x14ac:dyDescent="0.25">
      <c r="A296" s="238">
        <v>6532</v>
      </c>
      <c r="B296" s="237" t="s">
        <v>2071</v>
      </c>
      <c r="C296" s="37">
        <v>0</v>
      </c>
      <c r="D296" s="37">
        <v>17178.38</v>
      </c>
      <c r="E296" s="37">
        <v>0</v>
      </c>
      <c r="F296" s="37">
        <v>0</v>
      </c>
      <c r="G296" s="37">
        <v>0</v>
      </c>
      <c r="H296" s="37">
        <v>0</v>
      </c>
      <c r="I296" s="37">
        <v>0</v>
      </c>
      <c r="J296" s="37">
        <v>0</v>
      </c>
      <c r="K296" s="37">
        <v>0</v>
      </c>
      <c r="L296" s="37">
        <v>0</v>
      </c>
      <c r="M296" s="37">
        <v>0</v>
      </c>
      <c r="N296" s="37">
        <v>0</v>
      </c>
      <c r="O296" s="37">
        <v>0</v>
      </c>
      <c r="P296" s="37">
        <v>0</v>
      </c>
      <c r="Q296" s="37">
        <f>SUM(C296:P296)</f>
        <v>17178.38</v>
      </c>
    </row>
    <row r="297" spans="1:17" x14ac:dyDescent="0.25">
      <c r="A297" s="238">
        <v>6533</v>
      </c>
      <c r="B297" s="237" t="s">
        <v>2069</v>
      </c>
      <c r="C297" s="37">
        <v>0</v>
      </c>
      <c r="D297" s="37">
        <v>107939.76</v>
      </c>
      <c r="E297" s="37">
        <v>0</v>
      </c>
      <c r="F297" s="37">
        <v>0</v>
      </c>
      <c r="G297" s="37">
        <v>0</v>
      </c>
      <c r="H297" s="37">
        <v>0</v>
      </c>
      <c r="I297" s="37">
        <v>0</v>
      </c>
      <c r="J297" s="37">
        <v>0</v>
      </c>
      <c r="K297" s="37">
        <v>0</v>
      </c>
      <c r="L297" s="37">
        <v>0</v>
      </c>
      <c r="M297" s="37">
        <v>0</v>
      </c>
      <c r="N297" s="37">
        <v>0</v>
      </c>
      <c r="O297" s="37">
        <v>0</v>
      </c>
      <c r="P297" s="37">
        <v>0</v>
      </c>
      <c r="Q297" s="37">
        <f>SUM(C297:P297)</f>
        <v>107939.76</v>
      </c>
    </row>
    <row r="298" spans="1:17" ht="22.5" x14ac:dyDescent="0.25">
      <c r="A298" s="238">
        <v>6534</v>
      </c>
      <c r="B298" s="237" t="s">
        <v>2067</v>
      </c>
      <c r="C298" s="37">
        <v>0</v>
      </c>
      <c r="D298" s="37">
        <v>362844</v>
      </c>
      <c r="E298" s="37">
        <v>0</v>
      </c>
      <c r="F298" s="37">
        <v>0</v>
      </c>
      <c r="G298" s="37">
        <v>0</v>
      </c>
      <c r="H298" s="37">
        <v>0</v>
      </c>
      <c r="I298" s="37">
        <v>0</v>
      </c>
      <c r="J298" s="37">
        <v>0</v>
      </c>
      <c r="K298" s="37">
        <v>0</v>
      </c>
      <c r="L298" s="37">
        <v>0</v>
      </c>
      <c r="M298" s="37">
        <v>0</v>
      </c>
      <c r="N298" s="37">
        <v>0</v>
      </c>
      <c r="O298" s="37">
        <v>0</v>
      </c>
      <c r="P298" s="37">
        <v>0</v>
      </c>
      <c r="Q298" s="37">
        <f>SUM(C298:P298)</f>
        <v>362844</v>
      </c>
    </row>
    <row r="299" spans="1:17" x14ac:dyDescent="0.25">
      <c r="A299" s="238">
        <v>6535</v>
      </c>
      <c r="B299" s="237" t="s">
        <v>2065</v>
      </c>
      <c r="C299" s="37">
        <v>0</v>
      </c>
      <c r="D299" s="37">
        <v>6804.6</v>
      </c>
      <c r="E299" s="37">
        <v>0</v>
      </c>
      <c r="F299" s="37">
        <v>0</v>
      </c>
      <c r="G299" s="37">
        <v>0</v>
      </c>
      <c r="H299" s="37">
        <v>0</v>
      </c>
      <c r="I299" s="37">
        <v>0</v>
      </c>
      <c r="J299" s="37">
        <v>0</v>
      </c>
      <c r="K299" s="37">
        <v>0</v>
      </c>
      <c r="L299" s="37">
        <v>0</v>
      </c>
      <c r="M299" s="37">
        <v>0</v>
      </c>
      <c r="N299" s="37">
        <v>0</v>
      </c>
      <c r="O299" s="37">
        <v>0</v>
      </c>
      <c r="P299" s="37">
        <v>0</v>
      </c>
      <c r="Q299" s="37">
        <f>SUM(C299:P299)</f>
        <v>6804.6</v>
      </c>
    </row>
    <row r="300" spans="1:17" ht="33.75" x14ac:dyDescent="0.25">
      <c r="A300" s="238">
        <v>65372</v>
      </c>
      <c r="B300" s="237" t="s">
        <v>2063</v>
      </c>
      <c r="C300" s="37">
        <v>0</v>
      </c>
      <c r="D300" s="37">
        <v>778.23</v>
      </c>
      <c r="E300" s="37">
        <v>0</v>
      </c>
      <c r="F300" s="37">
        <v>0</v>
      </c>
      <c r="G300" s="37">
        <v>0</v>
      </c>
      <c r="H300" s="37">
        <v>0</v>
      </c>
      <c r="I300" s="37">
        <v>0</v>
      </c>
      <c r="J300" s="37">
        <v>0</v>
      </c>
      <c r="K300" s="37">
        <v>0</v>
      </c>
      <c r="L300" s="37">
        <v>0</v>
      </c>
      <c r="M300" s="37">
        <v>0</v>
      </c>
      <c r="N300" s="37">
        <v>0</v>
      </c>
      <c r="O300" s="37">
        <v>0</v>
      </c>
      <c r="P300" s="37">
        <v>0</v>
      </c>
      <c r="Q300" s="37">
        <f>SUM(C300:P300)</f>
        <v>778.23</v>
      </c>
    </row>
    <row r="301" spans="1:17" ht="22.5" x14ac:dyDescent="0.25">
      <c r="A301" s="238">
        <v>6541</v>
      </c>
      <c r="B301" s="237" t="s">
        <v>1821</v>
      </c>
      <c r="C301" s="37">
        <v>11.34</v>
      </c>
      <c r="D301" s="37">
        <v>0</v>
      </c>
      <c r="E301" s="37">
        <v>0</v>
      </c>
      <c r="F301" s="37">
        <v>0</v>
      </c>
      <c r="G301" s="37">
        <v>0</v>
      </c>
      <c r="H301" s="37">
        <v>0</v>
      </c>
      <c r="I301" s="37">
        <v>51763.7</v>
      </c>
      <c r="J301" s="37">
        <v>83643.44</v>
      </c>
      <c r="K301" s="37">
        <v>482</v>
      </c>
      <c r="L301" s="37">
        <v>105108.52</v>
      </c>
      <c r="M301" s="37">
        <v>0</v>
      </c>
      <c r="N301" s="37">
        <v>0</v>
      </c>
      <c r="O301" s="37">
        <v>0</v>
      </c>
      <c r="P301" s="37">
        <v>0</v>
      </c>
      <c r="Q301" s="37">
        <f>SUM(C301:P301)</f>
        <v>241009</v>
      </c>
    </row>
    <row r="302" spans="1:17" x14ac:dyDescent="0.25">
      <c r="A302" s="238">
        <v>6542</v>
      </c>
      <c r="B302" s="237" t="s">
        <v>1819</v>
      </c>
      <c r="C302" s="37">
        <v>0</v>
      </c>
      <c r="D302" s="37">
        <v>0</v>
      </c>
      <c r="E302" s="37">
        <v>0</v>
      </c>
      <c r="F302" s="37">
        <v>0</v>
      </c>
      <c r="G302" s="37">
        <v>0</v>
      </c>
      <c r="H302" s="37">
        <v>0</v>
      </c>
      <c r="I302" s="37">
        <v>8256.4699999999993</v>
      </c>
      <c r="J302" s="37">
        <v>24228.44</v>
      </c>
      <c r="K302" s="37">
        <v>0</v>
      </c>
      <c r="L302" s="37">
        <v>37546.15</v>
      </c>
      <c r="M302" s="37">
        <v>0</v>
      </c>
      <c r="N302" s="37">
        <v>0</v>
      </c>
      <c r="O302" s="37">
        <v>0</v>
      </c>
      <c r="P302" s="37">
        <v>0</v>
      </c>
      <c r="Q302" s="37">
        <f>SUM(C302:P302)</f>
        <v>70031.06</v>
      </c>
    </row>
    <row r="303" spans="1:17" ht="33.75" x14ac:dyDescent="0.25">
      <c r="A303" s="238">
        <v>65511</v>
      </c>
      <c r="B303" s="237" t="s">
        <v>2022</v>
      </c>
      <c r="C303" s="37">
        <v>0</v>
      </c>
      <c r="D303" s="37">
        <v>0</v>
      </c>
      <c r="E303" s="37">
        <v>0</v>
      </c>
      <c r="F303" s="37">
        <v>5668656</v>
      </c>
      <c r="G303" s="37">
        <v>0</v>
      </c>
      <c r="H303" s="37">
        <v>0</v>
      </c>
      <c r="I303" s="37">
        <v>0</v>
      </c>
      <c r="J303" s="37">
        <v>0</v>
      </c>
      <c r="K303" s="37">
        <v>0</v>
      </c>
      <c r="L303" s="37">
        <v>0</v>
      </c>
      <c r="M303" s="37">
        <v>0</v>
      </c>
      <c r="N303" s="37">
        <v>0</v>
      </c>
      <c r="O303" s="37">
        <v>0</v>
      </c>
      <c r="P303" s="37">
        <v>0</v>
      </c>
      <c r="Q303" s="37">
        <f>SUM(C303:P303)</f>
        <v>5668656</v>
      </c>
    </row>
    <row r="304" spans="1:17" ht="33.75" x14ac:dyDescent="0.25">
      <c r="A304" s="238">
        <v>65512</v>
      </c>
      <c r="B304" s="237" t="s">
        <v>2020</v>
      </c>
      <c r="C304" s="37">
        <v>0</v>
      </c>
      <c r="D304" s="37">
        <v>0</v>
      </c>
      <c r="E304" s="37">
        <v>0</v>
      </c>
      <c r="F304" s="37">
        <v>3755585</v>
      </c>
      <c r="G304" s="37">
        <v>0</v>
      </c>
      <c r="H304" s="37">
        <v>0</v>
      </c>
      <c r="I304" s="37">
        <v>0</v>
      </c>
      <c r="J304" s="37">
        <v>0</v>
      </c>
      <c r="K304" s="37">
        <v>0</v>
      </c>
      <c r="L304" s="37">
        <v>0</v>
      </c>
      <c r="M304" s="37">
        <v>0</v>
      </c>
      <c r="N304" s="37">
        <v>0</v>
      </c>
      <c r="O304" s="37">
        <v>0</v>
      </c>
      <c r="P304" s="37">
        <v>0</v>
      </c>
      <c r="Q304" s="37">
        <f>SUM(C304:P304)</f>
        <v>3755585</v>
      </c>
    </row>
    <row r="305" spans="1:17" ht="22.5" x14ac:dyDescent="0.25">
      <c r="A305" s="238">
        <v>6553</v>
      </c>
      <c r="B305" s="237" t="s">
        <v>2045</v>
      </c>
      <c r="C305" s="37">
        <v>0</v>
      </c>
      <c r="D305" s="37">
        <v>0</v>
      </c>
      <c r="E305" s="37">
        <v>33187978</v>
      </c>
      <c r="F305" s="37">
        <v>0</v>
      </c>
      <c r="G305" s="37">
        <v>0</v>
      </c>
      <c r="H305" s="37">
        <v>0</v>
      </c>
      <c r="I305" s="37">
        <v>0</v>
      </c>
      <c r="J305" s="37">
        <v>0</v>
      </c>
      <c r="K305" s="37">
        <v>0</v>
      </c>
      <c r="L305" s="37">
        <v>0</v>
      </c>
      <c r="M305" s="37">
        <v>0</v>
      </c>
      <c r="N305" s="37">
        <v>0</v>
      </c>
      <c r="O305" s="37">
        <v>0</v>
      </c>
      <c r="P305" s="37">
        <v>0</v>
      </c>
      <c r="Q305" s="37">
        <f>SUM(C305:P305)</f>
        <v>33187978</v>
      </c>
    </row>
    <row r="306" spans="1:17" x14ac:dyDescent="0.25">
      <c r="A306" s="238">
        <v>6556</v>
      </c>
      <c r="B306" s="237" t="s">
        <v>1893</v>
      </c>
      <c r="C306" s="37">
        <v>76158</v>
      </c>
      <c r="D306" s="37">
        <v>0</v>
      </c>
      <c r="E306" s="37">
        <v>0</v>
      </c>
      <c r="F306" s="37">
        <v>0</v>
      </c>
      <c r="G306" s="37">
        <v>0</v>
      </c>
      <c r="H306" s="37">
        <v>0</v>
      </c>
      <c r="I306" s="37">
        <v>2042607</v>
      </c>
      <c r="J306" s="37">
        <v>0</v>
      </c>
      <c r="K306" s="37">
        <v>0</v>
      </c>
      <c r="L306" s="37">
        <v>0</v>
      </c>
      <c r="M306" s="37">
        <v>0</v>
      </c>
      <c r="N306" s="37">
        <v>0</v>
      </c>
      <c r="O306" s="37">
        <v>0</v>
      </c>
      <c r="P306" s="37">
        <v>0</v>
      </c>
      <c r="Q306" s="37">
        <f>SUM(C306:P306)</f>
        <v>2118765</v>
      </c>
    </row>
    <row r="307" spans="1:17" ht="22.5" x14ac:dyDescent="0.25">
      <c r="A307" s="238">
        <v>6558</v>
      </c>
      <c r="B307" s="237" t="s">
        <v>2018</v>
      </c>
      <c r="C307" s="37">
        <v>0</v>
      </c>
      <c r="D307" s="37">
        <v>11392.93</v>
      </c>
      <c r="E307" s="37">
        <v>0</v>
      </c>
      <c r="F307" s="37">
        <v>121071.02</v>
      </c>
      <c r="G307" s="37">
        <v>0</v>
      </c>
      <c r="H307" s="37">
        <v>0</v>
      </c>
      <c r="I307" s="37">
        <v>0</v>
      </c>
      <c r="J307" s="37">
        <v>0</v>
      </c>
      <c r="K307" s="37">
        <v>0</v>
      </c>
      <c r="L307" s="37">
        <v>0</v>
      </c>
      <c r="M307" s="37">
        <v>0</v>
      </c>
      <c r="N307" s="37">
        <v>0</v>
      </c>
      <c r="O307" s="37">
        <v>0</v>
      </c>
      <c r="P307" s="37">
        <v>0</v>
      </c>
      <c r="Q307" s="37">
        <f>SUM(C307:P307)</f>
        <v>132463.95000000001</v>
      </c>
    </row>
    <row r="308" spans="1:17" ht="45" x14ac:dyDescent="0.25">
      <c r="A308" s="238">
        <v>6561</v>
      </c>
      <c r="B308" s="237" t="s">
        <v>1669</v>
      </c>
      <c r="C308" s="37">
        <v>0</v>
      </c>
      <c r="D308" s="37">
        <v>0</v>
      </c>
      <c r="E308" s="37">
        <v>594204</v>
      </c>
      <c r="F308" s="37">
        <v>0</v>
      </c>
      <c r="G308" s="37">
        <v>98784</v>
      </c>
      <c r="H308" s="37">
        <v>0</v>
      </c>
      <c r="I308" s="37">
        <v>0</v>
      </c>
      <c r="J308" s="37">
        <v>0</v>
      </c>
      <c r="K308" s="37">
        <v>0</v>
      </c>
      <c r="L308" s="37">
        <v>0</v>
      </c>
      <c r="M308" s="37">
        <v>0</v>
      </c>
      <c r="N308" s="37">
        <v>1503422.52</v>
      </c>
      <c r="O308" s="37">
        <v>0</v>
      </c>
      <c r="P308" s="37">
        <v>0</v>
      </c>
      <c r="Q308" s="37">
        <f>SUM(C308:P308)</f>
        <v>2196410.52</v>
      </c>
    </row>
    <row r="309" spans="1:17" ht="22.5" x14ac:dyDescent="0.25">
      <c r="A309" s="238">
        <v>65661</v>
      </c>
      <c r="B309" s="237" t="s">
        <v>1817</v>
      </c>
      <c r="C309" s="37">
        <v>0</v>
      </c>
      <c r="D309" s="37">
        <v>0</v>
      </c>
      <c r="E309" s="37">
        <v>0</v>
      </c>
      <c r="F309" s="37">
        <v>0</v>
      </c>
      <c r="G309" s="37">
        <v>0</v>
      </c>
      <c r="H309" s="37">
        <v>0</v>
      </c>
      <c r="I309" s="37">
        <v>0</v>
      </c>
      <c r="J309" s="37">
        <v>0</v>
      </c>
      <c r="K309" s="37">
        <v>0</v>
      </c>
      <c r="L309" s="37">
        <v>1702394.16</v>
      </c>
      <c r="M309" s="37">
        <v>0</v>
      </c>
      <c r="N309" s="37">
        <v>0</v>
      </c>
      <c r="O309" s="37">
        <v>0</v>
      </c>
      <c r="P309" s="37">
        <v>0</v>
      </c>
      <c r="Q309" s="37">
        <f>SUM(C309:P309)</f>
        <v>1702394.16</v>
      </c>
    </row>
    <row r="310" spans="1:17" x14ac:dyDescent="0.25">
      <c r="A310" s="238">
        <v>6568</v>
      </c>
      <c r="B310" s="237" t="s">
        <v>1667</v>
      </c>
      <c r="C310" s="37">
        <v>0</v>
      </c>
      <c r="D310" s="37">
        <v>1696099.19</v>
      </c>
      <c r="E310" s="37">
        <v>0</v>
      </c>
      <c r="F310" s="37">
        <v>1248932.72</v>
      </c>
      <c r="G310" s="37">
        <v>8725.92</v>
      </c>
      <c r="H310" s="37">
        <v>950178.92</v>
      </c>
      <c r="I310" s="37">
        <v>1651524.61</v>
      </c>
      <c r="J310" s="37">
        <v>0</v>
      </c>
      <c r="K310" s="37">
        <v>0</v>
      </c>
      <c r="L310" s="37">
        <v>2286648.0699999998</v>
      </c>
      <c r="M310" s="37">
        <v>37630.129999999997</v>
      </c>
      <c r="N310" s="37">
        <v>1093688.96</v>
      </c>
      <c r="O310" s="37">
        <v>0</v>
      </c>
      <c r="P310" s="37">
        <v>0</v>
      </c>
      <c r="Q310" s="37">
        <f>SUM(C310:P310)</f>
        <v>8973428.5199999996</v>
      </c>
    </row>
    <row r="311" spans="1:17" ht="33.75" x14ac:dyDescent="0.25">
      <c r="A311" s="238">
        <v>65733</v>
      </c>
      <c r="B311" s="237" t="s">
        <v>1591</v>
      </c>
      <c r="C311" s="37">
        <v>15000</v>
      </c>
      <c r="D311" s="37">
        <v>0</v>
      </c>
      <c r="E311" s="37">
        <v>0</v>
      </c>
      <c r="F311" s="37">
        <v>0</v>
      </c>
      <c r="G311" s="37">
        <v>0</v>
      </c>
      <c r="H311" s="37">
        <v>0</v>
      </c>
      <c r="I311" s="37">
        <v>0</v>
      </c>
      <c r="J311" s="37">
        <v>0</v>
      </c>
      <c r="K311" s="37">
        <v>0</v>
      </c>
      <c r="L311" s="37">
        <v>0</v>
      </c>
      <c r="M311" s="37">
        <v>0</v>
      </c>
      <c r="N311" s="37">
        <v>0</v>
      </c>
      <c r="O311" s="37">
        <v>0</v>
      </c>
      <c r="P311" s="37">
        <v>6500</v>
      </c>
      <c r="Q311" s="37">
        <f>SUM(C311:P311)</f>
        <v>21500</v>
      </c>
    </row>
    <row r="312" spans="1:17" ht="45" x14ac:dyDescent="0.25">
      <c r="A312" s="238">
        <v>65734</v>
      </c>
      <c r="B312" s="237" t="s">
        <v>1589</v>
      </c>
      <c r="C312" s="37">
        <v>0</v>
      </c>
      <c r="D312" s="37">
        <v>0</v>
      </c>
      <c r="E312" s="37">
        <v>0</v>
      </c>
      <c r="F312" s="37">
        <v>0</v>
      </c>
      <c r="G312" s="37">
        <v>907699.06</v>
      </c>
      <c r="H312" s="37">
        <v>3000</v>
      </c>
      <c r="I312" s="37">
        <v>146023</v>
      </c>
      <c r="J312" s="37">
        <v>0</v>
      </c>
      <c r="K312" s="37">
        <v>0</v>
      </c>
      <c r="L312" s="37">
        <v>442864.6</v>
      </c>
      <c r="M312" s="37">
        <v>9400</v>
      </c>
      <c r="N312" s="37">
        <v>28728.3</v>
      </c>
      <c r="O312" s="37">
        <v>0</v>
      </c>
      <c r="P312" s="37">
        <v>14900</v>
      </c>
      <c r="Q312" s="37">
        <f>SUM(C312:P312)</f>
        <v>1552614.9600000002</v>
      </c>
    </row>
    <row r="313" spans="1:17" ht="45" x14ac:dyDescent="0.25">
      <c r="A313" s="238">
        <v>65735</v>
      </c>
      <c r="B313" s="237" t="s">
        <v>1665</v>
      </c>
      <c r="C313" s="37">
        <v>0</v>
      </c>
      <c r="D313" s="37">
        <v>0</v>
      </c>
      <c r="E313" s="37">
        <v>0</v>
      </c>
      <c r="F313" s="37">
        <v>0</v>
      </c>
      <c r="G313" s="37">
        <v>5666.05</v>
      </c>
      <c r="H313" s="37">
        <v>0</v>
      </c>
      <c r="I313" s="37">
        <v>0</v>
      </c>
      <c r="J313" s="37">
        <v>0</v>
      </c>
      <c r="K313" s="37">
        <v>0</v>
      </c>
      <c r="L313" s="37">
        <v>0</v>
      </c>
      <c r="M313" s="37">
        <v>0</v>
      </c>
      <c r="N313" s="37">
        <v>23731.02</v>
      </c>
      <c r="O313" s="37">
        <v>0</v>
      </c>
      <c r="P313" s="37">
        <v>0</v>
      </c>
      <c r="Q313" s="37">
        <f>SUM(C313:P313)</f>
        <v>29397.07</v>
      </c>
    </row>
    <row r="314" spans="1:17" ht="45" x14ac:dyDescent="0.25">
      <c r="A314" s="238">
        <v>65737</v>
      </c>
      <c r="B314" s="237" t="s">
        <v>1587</v>
      </c>
      <c r="C314" s="37">
        <v>0</v>
      </c>
      <c r="D314" s="37">
        <v>0</v>
      </c>
      <c r="E314" s="37">
        <v>0</v>
      </c>
      <c r="F314" s="37">
        <v>50211.19</v>
      </c>
      <c r="G314" s="37">
        <v>131349.95000000001</v>
      </c>
      <c r="H314" s="37">
        <v>0</v>
      </c>
      <c r="I314" s="37">
        <v>0</v>
      </c>
      <c r="J314" s="37">
        <v>0</v>
      </c>
      <c r="K314" s="37">
        <v>0</v>
      </c>
      <c r="L314" s="37">
        <v>0</v>
      </c>
      <c r="M314" s="37">
        <v>0</v>
      </c>
      <c r="N314" s="37">
        <v>0</v>
      </c>
      <c r="O314" s="37">
        <v>0</v>
      </c>
      <c r="P314" s="37">
        <v>452239.9</v>
      </c>
      <c r="Q314" s="37">
        <f>SUM(C314:P314)</f>
        <v>633801.04</v>
      </c>
    </row>
    <row r="315" spans="1:17" ht="33.75" x14ac:dyDescent="0.25">
      <c r="A315" s="238">
        <v>65738</v>
      </c>
      <c r="B315" s="237" t="s">
        <v>1663</v>
      </c>
      <c r="C315" s="37">
        <v>0</v>
      </c>
      <c r="D315" s="37">
        <v>0</v>
      </c>
      <c r="E315" s="37">
        <v>0</v>
      </c>
      <c r="F315" s="37">
        <v>0</v>
      </c>
      <c r="G315" s="37">
        <v>2000</v>
      </c>
      <c r="H315" s="37">
        <v>0</v>
      </c>
      <c r="I315" s="37">
        <v>163387.79999999999</v>
      </c>
      <c r="J315" s="37">
        <v>0</v>
      </c>
      <c r="K315" s="37">
        <v>0</v>
      </c>
      <c r="L315" s="37">
        <v>0</v>
      </c>
      <c r="M315" s="37">
        <v>0</v>
      </c>
      <c r="N315" s="37">
        <v>12000</v>
      </c>
      <c r="O315" s="37">
        <v>0</v>
      </c>
      <c r="P315" s="37">
        <v>0</v>
      </c>
      <c r="Q315" s="37">
        <f>SUM(C315:P315)</f>
        <v>177387.8</v>
      </c>
    </row>
    <row r="316" spans="1:17" ht="33.75" x14ac:dyDescent="0.25">
      <c r="A316" s="238">
        <v>6574</v>
      </c>
      <c r="B316" s="237" t="s">
        <v>1585</v>
      </c>
      <c r="C316" s="37">
        <v>536483</v>
      </c>
      <c r="D316" s="37">
        <v>1394809.25</v>
      </c>
      <c r="E316" s="37">
        <v>59950</v>
      </c>
      <c r="F316" s="37">
        <v>0</v>
      </c>
      <c r="G316" s="37">
        <v>5662594.9400000004</v>
      </c>
      <c r="H316" s="37">
        <v>91965</v>
      </c>
      <c r="I316" s="37">
        <v>2451028.56</v>
      </c>
      <c r="J316" s="37">
        <v>0</v>
      </c>
      <c r="K316" s="37">
        <v>0</v>
      </c>
      <c r="L316" s="37">
        <v>1899600</v>
      </c>
      <c r="M316" s="37">
        <v>48900</v>
      </c>
      <c r="N316" s="37">
        <v>451725.5</v>
      </c>
      <c r="O316" s="37">
        <v>0</v>
      </c>
      <c r="P316" s="37">
        <v>3485500</v>
      </c>
      <c r="Q316" s="37">
        <f>SUM(C316:P316)</f>
        <v>16082556.25</v>
      </c>
    </row>
    <row r="317" spans="1:17" x14ac:dyDescent="0.25">
      <c r="A317" s="238">
        <v>6577</v>
      </c>
      <c r="B317" s="237" t="s">
        <v>1815</v>
      </c>
      <c r="C317" s="37">
        <v>0</v>
      </c>
      <c r="D317" s="37">
        <v>0</v>
      </c>
      <c r="E317" s="37">
        <v>0</v>
      </c>
      <c r="F317" s="37">
        <v>0</v>
      </c>
      <c r="G317" s="37">
        <v>0</v>
      </c>
      <c r="H317" s="37">
        <v>0</v>
      </c>
      <c r="I317" s="37">
        <v>17274</v>
      </c>
      <c r="J317" s="37">
        <v>0</v>
      </c>
      <c r="K317" s="37">
        <v>1991</v>
      </c>
      <c r="L317" s="37">
        <v>11903.05</v>
      </c>
      <c r="M317" s="37">
        <v>0</v>
      </c>
      <c r="N317" s="37">
        <v>0</v>
      </c>
      <c r="O317" s="37">
        <v>0</v>
      </c>
      <c r="P317" s="37">
        <v>0</v>
      </c>
      <c r="Q317" s="37">
        <f>SUM(C317:P317)</f>
        <v>31168.05</v>
      </c>
    </row>
    <row r="318" spans="1:17" ht="45" x14ac:dyDescent="0.25">
      <c r="A318" s="238">
        <v>6581</v>
      </c>
      <c r="B318" s="237" t="s">
        <v>1319</v>
      </c>
      <c r="C318" s="37">
        <v>0</v>
      </c>
      <c r="D318" s="37">
        <v>0</v>
      </c>
      <c r="E318" s="37">
        <v>0</v>
      </c>
      <c r="F318" s="37">
        <v>0</v>
      </c>
      <c r="G318" s="37">
        <v>1817.53</v>
      </c>
      <c r="H318" s="37">
        <v>0</v>
      </c>
      <c r="I318" s="37">
        <v>0</v>
      </c>
      <c r="J318" s="37">
        <v>0</v>
      </c>
      <c r="K318" s="37">
        <v>0</v>
      </c>
      <c r="L318" s="37">
        <v>0</v>
      </c>
      <c r="M318" s="37">
        <v>0</v>
      </c>
      <c r="N318" s="37">
        <v>0</v>
      </c>
      <c r="O318" s="37">
        <v>0</v>
      </c>
      <c r="P318" s="37">
        <v>0</v>
      </c>
      <c r="Q318" s="37">
        <f>SUM(C318:P318)</f>
        <v>1817.53</v>
      </c>
    </row>
    <row r="319" spans="1:17" ht="33.75" x14ac:dyDescent="0.25">
      <c r="A319" s="238">
        <v>65821</v>
      </c>
      <c r="B319" s="237" t="s">
        <v>2224</v>
      </c>
      <c r="C319" s="37">
        <v>992118.22</v>
      </c>
      <c r="D319" s="37">
        <v>0</v>
      </c>
      <c r="E319" s="37">
        <v>0</v>
      </c>
      <c r="F319" s="37">
        <v>0</v>
      </c>
      <c r="G319" s="37">
        <v>0</v>
      </c>
      <c r="H319" s="37">
        <v>0</v>
      </c>
      <c r="I319" s="37">
        <v>0</v>
      </c>
      <c r="J319" s="37">
        <v>0</v>
      </c>
      <c r="K319" s="37">
        <v>0</v>
      </c>
      <c r="L319" s="37">
        <v>0</v>
      </c>
      <c r="M319" s="37">
        <v>0</v>
      </c>
      <c r="N319" s="37">
        <v>0</v>
      </c>
      <c r="O319" s="37">
        <v>0</v>
      </c>
      <c r="P319" s="37">
        <v>0</v>
      </c>
      <c r="Q319" s="37">
        <f>SUM(C319:P319)</f>
        <v>992118.22</v>
      </c>
    </row>
    <row r="320" spans="1:17" x14ac:dyDescent="0.25">
      <c r="A320" s="238">
        <v>65861</v>
      </c>
      <c r="B320" s="237" t="s">
        <v>2222</v>
      </c>
      <c r="C320" s="37">
        <v>245283.77</v>
      </c>
      <c r="D320" s="37">
        <v>0</v>
      </c>
      <c r="E320" s="37">
        <v>0</v>
      </c>
      <c r="F320" s="37">
        <v>0</v>
      </c>
      <c r="G320" s="37">
        <v>0</v>
      </c>
      <c r="H320" s="37">
        <v>0</v>
      </c>
      <c r="I320" s="37">
        <v>0</v>
      </c>
      <c r="J320" s="37">
        <v>0</v>
      </c>
      <c r="K320" s="37">
        <v>0</v>
      </c>
      <c r="L320" s="37">
        <v>0</v>
      </c>
      <c r="M320" s="37">
        <v>0</v>
      </c>
      <c r="N320" s="37">
        <v>0</v>
      </c>
      <c r="O320" s="37">
        <v>0</v>
      </c>
      <c r="P320" s="37">
        <v>0</v>
      </c>
      <c r="Q320" s="37">
        <f>SUM(C320:P320)</f>
        <v>245283.77</v>
      </c>
    </row>
    <row r="321" spans="1:17" x14ac:dyDescent="0.25">
      <c r="A321" s="238">
        <v>65888</v>
      </c>
      <c r="B321" s="237" t="s">
        <v>1327</v>
      </c>
      <c r="C321" s="37">
        <v>0</v>
      </c>
      <c r="D321" s="37">
        <v>3.33</v>
      </c>
      <c r="E321" s="37">
        <v>0</v>
      </c>
      <c r="F321" s="37">
        <v>0</v>
      </c>
      <c r="G321" s="37">
        <v>0</v>
      </c>
      <c r="H321" s="37">
        <v>0</v>
      </c>
      <c r="I321" s="37">
        <v>0</v>
      </c>
      <c r="J321" s="37">
        <v>0</v>
      </c>
      <c r="K321" s="37">
        <v>0</v>
      </c>
      <c r="L321" s="37">
        <v>0</v>
      </c>
      <c r="M321" s="37">
        <v>0</v>
      </c>
      <c r="N321" s="37">
        <v>0</v>
      </c>
      <c r="O321" s="37">
        <v>0</v>
      </c>
      <c r="P321" s="37">
        <v>0</v>
      </c>
      <c r="Q321" s="37">
        <f>SUM(C321:P321)</f>
        <v>3.33</v>
      </c>
    </row>
    <row r="322" spans="1:17" x14ac:dyDescent="0.25">
      <c r="A322" s="238">
        <v>66111</v>
      </c>
      <c r="B322" s="237" t="s">
        <v>2220</v>
      </c>
      <c r="C322" s="37">
        <v>3849655.98</v>
      </c>
      <c r="D322" s="37">
        <v>0</v>
      </c>
      <c r="E322" s="37">
        <v>0</v>
      </c>
      <c r="F322" s="37">
        <v>0</v>
      </c>
      <c r="G322" s="37">
        <v>0</v>
      </c>
      <c r="H322" s="37">
        <v>0</v>
      </c>
      <c r="I322" s="37">
        <v>0</v>
      </c>
      <c r="J322" s="37">
        <v>0</v>
      </c>
      <c r="K322" s="37">
        <v>0</v>
      </c>
      <c r="L322" s="37">
        <v>0</v>
      </c>
      <c r="M322" s="37">
        <v>0</v>
      </c>
      <c r="N322" s="37">
        <v>0</v>
      </c>
      <c r="O322" s="37">
        <v>0</v>
      </c>
      <c r="P322" s="37">
        <v>0</v>
      </c>
      <c r="Q322" s="37">
        <f>SUM(C322:P322)</f>
        <v>3849655.98</v>
      </c>
    </row>
    <row r="323" spans="1:17" ht="22.5" x14ac:dyDescent="0.25">
      <c r="A323" s="238">
        <v>66112</v>
      </c>
      <c r="B323" s="237" t="s">
        <v>2218</v>
      </c>
      <c r="C323" s="37">
        <v>-250779.05</v>
      </c>
      <c r="D323" s="37">
        <v>0</v>
      </c>
      <c r="E323" s="37">
        <v>0</v>
      </c>
      <c r="F323" s="37">
        <v>0</v>
      </c>
      <c r="G323" s="37">
        <v>0</v>
      </c>
      <c r="H323" s="37">
        <v>0</v>
      </c>
      <c r="I323" s="37">
        <v>0</v>
      </c>
      <c r="J323" s="37">
        <v>0</v>
      </c>
      <c r="K323" s="37">
        <v>0</v>
      </c>
      <c r="L323" s="37">
        <v>0</v>
      </c>
      <c r="M323" s="37">
        <v>0</v>
      </c>
      <c r="N323" s="37">
        <v>0</v>
      </c>
      <c r="O323" s="37">
        <v>0</v>
      </c>
      <c r="P323" s="37">
        <v>0</v>
      </c>
      <c r="Q323" s="37">
        <f>SUM(C323:P323)</f>
        <v>-250779.05</v>
      </c>
    </row>
    <row r="324" spans="1:17" ht="33.75" x14ac:dyDescent="0.25">
      <c r="A324" s="238">
        <v>6615</v>
      </c>
      <c r="B324" s="237" t="s">
        <v>2216</v>
      </c>
      <c r="C324" s="37">
        <v>42805.13</v>
      </c>
      <c r="D324" s="37">
        <v>0</v>
      </c>
      <c r="E324" s="37">
        <v>0</v>
      </c>
      <c r="F324" s="37">
        <v>0</v>
      </c>
      <c r="G324" s="37">
        <v>0</v>
      </c>
      <c r="H324" s="37">
        <v>0</v>
      </c>
      <c r="I324" s="37">
        <v>0</v>
      </c>
      <c r="J324" s="37">
        <v>0</v>
      </c>
      <c r="K324" s="37">
        <v>0</v>
      </c>
      <c r="L324" s="37">
        <v>0</v>
      </c>
      <c r="M324" s="37">
        <v>0</v>
      </c>
      <c r="N324" s="37">
        <v>0</v>
      </c>
      <c r="O324" s="37">
        <v>0</v>
      </c>
      <c r="P324" s="37">
        <v>0</v>
      </c>
      <c r="Q324" s="37">
        <f>SUM(C324:P324)</f>
        <v>42805.13</v>
      </c>
    </row>
    <row r="325" spans="1:17" ht="22.5" x14ac:dyDescent="0.25">
      <c r="A325" s="238">
        <v>6718</v>
      </c>
      <c r="B325" s="237" t="s">
        <v>1891</v>
      </c>
      <c r="C325" s="37">
        <v>0</v>
      </c>
      <c r="D325" s="37">
        <v>0</v>
      </c>
      <c r="E325" s="37">
        <v>0</v>
      </c>
      <c r="F325" s="37">
        <v>0</v>
      </c>
      <c r="G325" s="37">
        <v>0</v>
      </c>
      <c r="H325" s="37">
        <v>4254</v>
      </c>
      <c r="I325" s="37">
        <v>13331.3</v>
      </c>
      <c r="J325" s="37">
        <v>0</v>
      </c>
      <c r="K325" s="37">
        <v>0</v>
      </c>
      <c r="L325" s="37">
        <v>0</v>
      </c>
      <c r="M325" s="37">
        <v>0</v>
      </c>
      <c r="N325" s="37">
        <v>0</v>
      </c>
      <c r="O325" s="37">
        <v>0</v>
      </c>
      <c r="P325" s="37">
        <v>0</v>
      </c>
      <c r="Q325" s="37">
        <f>SUM(C325:P325)</f>
        <v>17585.3</v>
      </c>
    </row>
    <row r="326" spans="1:17" ht="22.5" x14ac:dyDescent="0.25">
      <c r="A326" s="238">
        <v>673</v>
      </c>
      <c r="B326" s="237" t="s">
        <v>1813</v>
      </c>
      <c r="C326" s="37">
        <v>11354.89</v>
      </c>
      <c r="D326" s="37">
        <v>0</v>
      </c>
      <c r="E326" s="37">
        <v>0</v>
      </c>
      <c r="F326" s="37">
        <v>0</v>
      </c>
      <c r="G326" s="37">
        <v>0</v>
      </c>
      <c r="H326" s="37">
        <v>0</v>
      </c>
      <c r="I326" s="37">
        <v>148889.10999999999</v>
      </c>
      <c r="J326" s="37">
        <v>16717.53</v>
      </c>
      <c r="K326" s="37">
        <v>1406</v>
      </c>
      <c r="L326" s="37">
        <v>57476.01</v>
      </c>
      <c r="M326" s="37">
        <v>0</v>
      </c>
      <c r="N326" s="37">
        <v>0</v>
      </c>
      <c r="O326" s="37">
        <v>0</v>
      </c>
      <c r="P326" s="37">
        <v>0</v>
      </c>
      <c r="Q326" s="37">
        <f>SUM(C326:P326)</f>
        <v>235843.54</v>
      </c>
    </row>
    <row r="327" spans="1:17" ht="22.5" x14ac:dyDescent="0.25">
      <c r="A327" s="238">
        <v>678</v>
      </c>
      <c r="B327" s="237" t="s">
        <v>1726</v>
      </c>
      <c r="C327" s="37">
        <v>0</v>
      </c>
      <c r="D327" s="37">
        <v>0</v>
      </c>
      <c r="E327" s="37">
        <v>0</v>
      </c>
      <c r="F327" s="37">
        <v>0</v>
      </c>
      <c r="G327" s="37">
        <v>0</v>
      </c>
      <c r="H327" s="37">
        <v>0</v>
      </c>
      <c r="I327" s="37">
        <v>0</v>
      </c>
      <c r="J327" s="37">
        <v>0</v>
      </c>
      <c r="K327" s="37">
        <v>0</v>
      </c>
      <c r="L327" s="37">
        <v>0</v>
      </c>
      <c r="M327" s="37">
        <v>43.47</v>
      </c>
      <c r="N327" s="37">
        <v>0</v>
      </c>
      <c r="O327" s="37">
        <v>0</v>
      </c>
      <c r="P327" s="37">
        <v>0</v>
      </c>
      <c r="Q327" s="37">
        <f>SUM(C327:P327)</f>
        <v>43.47</v>
      </c>
    </row>
    <row r="328" spans="1:17" ht="33.75" x14ac:dyDescent="0.25">
      <c r="A328" s="238">
        <v>6815</v>
      </c>
      <c r="B328" s="237" t="s">
        <v>2214</v>
      </c>
      <c r="C328" s="37">
        <v>830000</v>
      </c>
      <c r="D328" s="37">
        <v>0</v>
      </c>
      <c r="E328" s="37">
        <v>0</v>
      </c>
      <c r="F328" s="37">
        <v>0</v>
      </c>
      <c r="G328" s="37">
        <v>0</v>
      </c>
      <c r="H328" s="37">
        <v>0</v>
      </c>
      <c r="I328" s="37">
        <v>0</v>
      </c>
      <c r="J328" s="37">
        <v>0</v>
      </c>
      <c r="K328" s="37">
        <v>0</v>
      </c>
      <c r="L328" s="37">
        <v>0</v>
      </c>
      <c r="M328" s="37">
        <v>0</v>
      </c>
      <c r="N328" s="37">
        <v>0</v>
      </c>
      <c r="O328" s="37">
        <v>0</v>
      </c>
      <c r="P328" s="37">
        <v>0</v>
      </c>
      <c r="Q328" s="37">
        <f>SUM(C328:P328)</f>
        <v>830000</v>
      </c>
    </row>
    <row r="329" spans="1:17" ht="33.75" x14ac:dyDescent="0.25">
      <c r="A329" s="238">
        <v>6817</v>
      </c>
      <c r="B329" s="237" t="s">
        <v>2212</v>
      </c>
      <c r="C329" s="37">
        <v>1176550</v>
      </c>
      <c r="D329" s="37">
        <v>0</v>
      </c>
      <c r="E329" s="37">
        <v>0</v>
      </c>
      <c r="F329" s="37">
        <v>0</v>
      </c>
      <c r="G329" s="37">
        <v>0</v>
      </c>
      <c r="H329" s="37">
        <v>0</v>
      </c>
      <c r="I329" s="37">
        <v>0</v>
      </c>
      <c r="J329" s="37">
        <v>0</v>
      </c>
      <c r="K329" s="37">
        <v>0</v>
      </c>
      <c r="L329" s="37">
        <v>0</v>
      </c>
      <c r="M329" s="37">
        <v>0</v>
      </c>
      <c r="N329" s="37">
        <v>0</v>
      </c>
      <c r="O329" s="37">
        <v>0</v>
      </c>
      <c r="P329" s="37">
        <v>0</v>
      </c>
      <c r="Q329" s="37">
        <f>SUM(C329:P329)</f>
        <v>1176550</v>
      </c>
    </row>
    <row r="330" spans="1:17" ht="22.5" x14ac:dyDescent="0.25">
      <c r="A330" s="238">
        <v>739261</v>
      </c>
      <c r="B330" s="237" t="s">
        <v>2210</v>
      </c>
      <c r="C330" s="37">
        <v>6374435</v>
      </c>
      <c r="D330" s="37">
        <v>0</v>
      </c>
      <c r="E330" s="37">
        <v>0</v>
      </c>
      <c r="F330" s="37">
        <v>0</v>
      </c>
      <c r="G330" s="37">
        <v>0</v>
      </c>
      <c r="H330" s="37">
        <v>0</v>
      </c>
      <c r="I330" s="37">
        <v>0</v>
      </c>
      <c r="J330" s="37">
        <v>0</v>
      </c>
      <c r="K330" s="37">
        <v>0</v>
      </c>
      <c r="L330" s="37">
        <v>0</v>
      </c>
      <c r="M330" s="37">
        <v>0</v>
      </c>
      <c r="N330" s="37">
        <v>0</v>
      </c>
      <c r="O330" s="37">
        <v>0</v>
      </c>
      <c r="P330" s="37">
        <v>0</v>
      </c>
      <c r="Q330" s="37">
        <f>SUM(C330:P330)</f>
        <v>6374435</v>
      </c>
    </row>
    <row r="331" spans="1:17" ht="22.5" x14ac:dyDescent="0.25">
      <c r="A331" s="238">
        <v>739262</v>
      </c>
      <c r="B331" s="237" t="s">
        <v>2208</v>
      </c>
      <c r="C331" s="37">
        <v>6004621</v>
      </c>
      <c r="D331" s="37">
        <v>0</v>
      </c>
      <c r="E331" s="37">
        <v>0</v>
      </c>
      <c r="F331" s="37">
        <v>0</v>
      </c>
      <c r="G331" s="37">
        <v>0</v>
      </c>
      <c r="H331" s="37">
        <v>0</v>
      </c>
      <c r="I331" s="37">
        <v>0</v>
      </c>
      <c r="J331" s="37">
        <v>0</v>
      </c>
      <c r="K331" s="37">
        <v>0</v>
      </c>
      <c r="L331" s="37">
        <v>0</v>
      </c>
      <c r="M331" s="37">
        <v>0</v>
      </c>
      <c r="N331" s="37">
        <v>0</v>
      </c>
      <c r="O331" s="37">
        <v>0</v>
      </c>
      <c r="P331" s="37">
        <v>0</v>
      </c>
      <c r="Q331" s="37">
        <f>SUM(C331:P331)</f>
        <v>6004621</v>
      </c>
    </row>
    <row r="332" spans="1:17" ht="22.5" x14ac:dyDescent="0.25">
      <c r="A332" s="238">
        <v>73928</v>
      </c>
      <c r="B332" s="237" t="s">
        <v>2206</v>
      </c>
      <c r="C332" s="37">
        <v>2159377</v>
      </c>
      <c r="D332" s="37">
        <v>0</v>
      </c>
      <c r="E332" s="37">
        <v>0</v>
      </c>
      <c r="F332" s="37">
        <v>0</v>
      </c>
      <c r="G332" s="37">
        <v>0</v>
      </c>
      <c r="H332" s="37">
        <v>0</v>
      </c>
      <c r="I332" s="37">
        <v>0</v>
      </c>
      <c r="J332" s="37">
        <v>0</v>
      </c>
      <c r="K332" s="37">
        <v>0</v>
      </c>
      <c r="L332" s="37">
        <v>0</v>
      </c>
      <c r="M332" s="37">
        <v>0</v>
      </c>
      <c r="N332" s="37">
        <v>0</v>
      </c>
      <c r="O332" s="37">
        <v>0</v>
      </c>
      <c r="P332" s="37">
        <v>0</v>
      </c>
      <c r="Q332" s="37">
        <f>SUM(C332:P332)</f>
        <v>2159377</v>
      </c>
    </row>
    <row r="333" spans="1:17" ht="12.75" x14ac:dyDescent="0.25">
      <c r="A333" s="234" t="s">
        <v>2205</v>
      </c>
      <c r="B333" s="233"/>
      <c r="C333" s="175">
        <v>43191005.68</v>
      </c>
      <c r="D333" s="175">
        <v>0</v>
      </c>
      <c r="E333" s="175">
        <v>0</v>
      </c>
      <c r="F333" s="175">
        <v>0</v>
      </c>
      <c r="G333" s="175">
        <v>0</v>
      </c>
      <c r="H333" s="175">
        <v>0</v>
      </c>
      <c r="I333" s="175">
        <v>0</v>
      </c>
      <c r="J333" s="175">
        <v>0</v>
      </c>
      <c r="K333" s="175">
        <v>0</v>
      </c>
      <c r="L333" s="175">
        <v>0</v>
      </c>
      <c r="M333" s="175">
        <v>0</v>
      </c>
      <c r="N333" s="175">
        <v>0</v>
      </c>
      <c r="O333" s="175">
        <v>0</v>
      </c>
      <c r="P333" s="175">
        <v>0</v>
      </c>
      <c r="Q333" s="175">
        <f>SUM(C333:P333)</f>
        <v>43191005.68</v>
      </c>
    </row>
    <row r="334" spans="1:17" ht="12.75" x14ac:dyDescent="0.25">
      <c r="A334" s="234" t="s">
        <v>2260</v>
      </c>
      <c r="B334" s="233"/>
      <c r="C334" s="175">
        <v>43191005.68</v>
      </c>
      <c r="D334" s="175">
        <v>0</v>
      </c>
      <c r="E334" s="175">
        <v>0</v>
      </c>
      <c r="F334" s="175">
        <v>0</v>
      </c>
      <c r="G334" s="175">
        <v>0</v>
      </c>
      <c r="H334" s="175">
        <v>0</v>
      </c>
      <c r="I334" s="175">
        <v>0</v>
      </c>
      <c r="J334" s="175">
        <v>0</v>
      </c>
      <c r="K334" s="175">
        <v>0</v>
      </c>
      <c r="L334" s="175">
        <v>0</v>
      </c>
      <c r="M334" s="175">
        <v>0</v>
      </c>
      <c r="N334" s="175">
        <v>0</v>
      </c>
      <c r="O334" s="175">
        <v>0</v>
      </c>
      <c r="P334" s="175">
        <v>0</v>
      </c>
      <c r="Q334" s="175">
        <f>SUM(C334:P334)</f>
        <v>43191005.68</v>
      </c>
    </row>
    <row r="335" spans="1:17" ht="22.5" x14ac:dyDescent="0.25">
      <c r="A335" s="236">
        <v>675</v>
      </c>
      <c r="B335" s="235" t="s">
        <v>2203</v>
      </c>
      <c r="C335" s="175">
        <v>2591981.88</v>
      </c>
      <c r="D335" s="175">
        <v>0</v>
      </c>
      <c r="E335" s="175">
        <v>0</v>
      </c>
      <c r="F335" s="175">
        <v>0</v>
      </c>
      <c r="G335" s="175">
        <v>0</v>
      </c>
      <c r="H335" s="175">
        <v>0</v>
      </c>
      <c r="I335" s="175">
        <v>0</v>
      </c>
      <c r="J335" s="175">
        <v>0</v>
      </c>
      <c r="K335" s="175">
        <v>0</v>
      </c>
      <c r="L335" s="175">
        <v>0</v>
      </c>
      <c r="M335" s="175">
        <v>0</v>
      </c>
      <c r="N335" s="175">
        <v>0</v>
      </c>
      <c r="O335" s="175">
        <v>0</v>
      </c>
      <c r="P335" s="175">
        <v>0</v>
      </c>
      <c r="Q335" s="175">
        <f>SUM(C335:P335)</f>
        <v>2591981.88</v>
      </c>
    </row>
    <row r="336" spans="1:17" ht="45" x14ac:dyDescent="0.25">
      <c r="A336" s="236">
        <v>6761</v>
      </c>
      <c r="B336" s="235" t="s">
        <v>2201</v>
      </c>
      <c r="C336" s="175">
        <v>829697.99</v>
      </c>
      <c r="D336" s="175">
        <v>0</v>
      </c>
      <c r="E336" s="175">
        <v>0</v>
      </c>
      <c r="F336" s="175">
        <v>0</v>
      </c>
      <c r="G336" s="175">
        <v>0</v>
      </c>
      <c r="H336" s="175">
        <v>0</v>
      </c>
      <c r="I336" s="175">
        <v>0</v>
      </c>
      <c r="J336" s="175">
        <v>0</v>
      </c>
      <c r="K336" s="175">
        <v>0</v>
      </c>
      <c r="L336" s="175">
        <v>0</v>
      </c>
      <c r="M336" s="175">
        <v>0</v>
      </c>
      <c r="N336" s="175">
        <v>0</v>
      </c>
      <c r="O336" s="175">
        <v>0</v>
      </c>
      <c r="P336" s="175">
        <v>0</v>
      </c>
      <c r="Q336" s="175">
        <f>SUM(C336:P336)</f>
        <v>829697.99</v>
      </c>
    </row>
    <row r="337" spans="1:17" ht="56.25" x14ac:dyDescent="0.25">
      <c r="A337" s="236">
        <v>6811</v>
      </c>
      <c r="B337" s="235" t="s">
        <v>2199</v>
      </c>
      <c r="C337" s="175">
        <v>39769325.810000002</v>
      </c>
      <c r="D337" s="175">
        <v>0</v>
      </c>
      <c r="E337" s="175">
        <v>0</v>
      </c>
      <c r="F337" s="175">
        <v>0</v>
      </c>
      <c r="G337" s="175">
        <v>0</v>
      </c>
      <c r="H337" s="175">
        <v>0</v>
      </c>
      <c r="I337" s="175">
        <v>0</v>
      </c>
      <c r="J337" s="175">
        <v>0</v>
      </c>
      <c r="K337" s="175">
        <v>0</v>
      </c>
      <c r="L337" s="175">
        <v>0</v>
      </c>
      <c r="M337" s="175">
        <v>0</v>
      </c>
      <c r="N337" s="175">
        <v>0</v>
      </c>
      <c r="O337" s="175">
        <v>0</v>
      </c>
      <c r="P337" s="175">
        <v>0</v>
      </c>
      <c r="Q337" s="175">
        <f>SUM(C337:P337)</f>
        <v>39769325.810000002</v>
      </c>
    </row>
    <row r="338" spans="1:17" ht="12.75" x14ac:dyDescent="0.25">
      <c r="A338" s="234" t="s">
        <v>2259</v>
      </c>
      <c r="B338" s="233"/>
      <c r="C338" s="175">
        <v>0</v>
      </c>
      <c r="D338" s="175">
        <v>0</v>
      </c>
      <c r="E338" s="175">
        <v>0</v>
      </c>
      <c r="F338" s="175">
        <v>0</v>
      </c>
      <c r="G338" s="175">
        <v>0</v>
      </c>
      <c r="H338" s="175">
        <v>0</v>
      </c>
      <c r="I338" s="175">
        <v>0</v>
      </c>
      <c r="J338" s="175">
        <v>0</v>
      </c>
      <c r="K338" s="175">
        <v>0</v>
      </c>
      <c r="L338" s="175">
        <v>0</v>
      </c>
      <c r="M338" s="175">
        <v>0</v>
      </c>
      <c r="N338" s="175">
        <v>0</v>
      </c>
      <c r="O338" s="175">
        <v>0</v>
      </c>
      <c r="P338" s="175">
        <v>0</v>
      </c>
      <c r="Q338" s="175">
        <f>SUM(C338:P338)</f>
        <v>0</v>
      </c>
    </row>
    <row r="339" spans="1:17" ht="12.75" x14ac:dyDescent="0.25">
      <c r="A339" s="232" t="s">
        <v>2262</v>
      </c>
      <c r="B339" s="231"/>
      <c r="C339" s="37">
        <v>0</v>
      </c>
      <c r="D339" s="37">
        <v>0</v>
      </c>
      <c r="E339" s="37">
        <v>0</v>
      </c>
      <c r="F339" s="37">
        <v>0</v>
      </c>
      <c r="G339" s="37">
        <v>0</v>
      </c>
      <c r="H339" s="37">
        <v>0</v>
      </c>
      <c r="I339" s="37">
        <v>0</v>
      </c>
      <c r="J339" s="37">
        <v>0</v>
      </c>
      <c r="K339" s="37">
        <v>0</v>
      </c>
      <c r="L339" s="37">
        <v>0</v>
      </c>
      <c r="M339" s="37">
        <v>0</v>
      </c>
      <c r="N339" s="37">
        <v>0</v>
      </c>
      <c r="O339" s="37">
        <v>0</v>
      </c>
      <c r="P339" s="37">
        <v>0</v>
      </c>
      <c r="Q339" s="37">
        <f>SUM(C339:P339)</f>
        <v>0</v>
      </c>
    </row>
    <row r="340" spans="1:17" ht="12.75" x14ac:dyDescent="0.25">
      <c r="A340" s="212"/>
      <c r="B340" s="211"/>
      <c r="C340" s="211"/>
      <c r="D340" s="211"/>
      <c r="E340" s="211"/>
      <c r="F340" s="211"/>
      <c r="G340" s="211"/>
      <c r="H340" s="211"/>
      <c r="I340" s="211"/>
      <c r="J340" s="212"/>
      <c r="K340" s="211"/>
      <c r="L340" s="211"/>
      <c r="M340" s="211"/>
      <c r="N340" s="211"/>
      <c r="O340" s="211"/>
      <c r="P340" s="211"/>
      <c r="Q340" s="211"/>
    </row>
    <row r="341" spans="1:17" ht="12.75" x14ac:dyDescent="0.25">
      <c r="A341" s="243" t="s">
        <v>26</v>
      </c>
      <c r="B341" s="242"/>
      <c r="C341" s="242"/>
      <c r="D341" s="242"/>
      <c r="E341" s="242"/>
      <c r="F341" s="242"/>
      <c r="G341" s="242"/>
      <c r="H341" s="242"/>
      <c r="I341" s="242"/>
      <c r="J341" s="243" t="s">
        <v>26</v>
      </c>
      <c r="K341" s="242"/>
      <c r="L341" s="242"/>
      <c r="M341" s="242"/>
      <c r="N341" s="242"/>
      <c r="O341" s="242"/>
      <c r="P341" s="242"/>
      <c r="Q341" s="241"/>
    </row>
    <row r="342" spans="1:17" ht="12.75" x14ac:dyDescent="0.25">
      <c r="A342" s="240" t="s">
        <v>2261</v>
      </c>
      <c r="B342" s="239"/>
      <c r="C342" s="180">
        <v>617992668.49000001</v>
      </c>
      <c r="D342" s="180">
        <v>3124270.98</v>
      </c>
      <c r="E342" s="180">
        <v>110000</v>
      </c>
      <c r="F342" s="180">
        <v>1177586.49</v>
      </c>
      <c r="G342" s="180">
        <v>532852.24</v>
      </c>
      <c r="H342" s="180">
        <v>376524.38</v>
      </c>
      <c r="I342" s="180">
        <v>23887972.050000001</v>
      </c>
      <c r="J342" s="180">
        <v>0</v>
      </c>
      <c r="K342" s="180">
        <v>19925861.690000001</v>
      </c>
      <c r="L342" s="180">
        <v>891069.91</v>
      </c>
      <c r="M342" s="180">
        <v>2073037.25</v>
      </c>
      <c r="N342" s="180">
        <v>3170195.85</v>
      </c>
      <c r="O342" s="180">
        <v>0</v>
      </c>
      <c r="P342" s="180">
        <v>362743.62</v>
      </c>
      <c r="Q342" s="180">
        <f>SUM(C342:P342)</f>
        <v>673624782.95000005</v>
      </c>
    </row>
    <row r="343" spans="1:17" ht="12.75" x14ac:dyDescent="0.25">
      <c r="A343" s="232" t="s">
        <v>2198</v>
      </c>
      <c r="B343" s="231"/>
      <c r="C343" s="37">
        <v>568968242.49000001</v>
      </c>
      <c r="D343" s="37">
        <v>3124270.98</v>
      </c>
      <c r="E343" s="37">
        <v>110000</v>
      </c>
      <c r="F343" s="37">
        <v>1177586.49</v>
      </c>
      <c r="G343" s="37">
        <v>532852.24</v>
      </c>
      <c r="H343" s="37">
        <v>376524.38</v>
      </c>
      <c r="I343" s="37">
        <v>23887972.050000001</v>
      </c>
      <c r="J343" s="37">
        <v>0</v>
      </c>
      <c r="K343" s="37">
        <v>19925861.690000001</v>
      </c>
      <c r="L343" s="37">
        <v>891069.91</v>
      </c>
      <c r="M343" s="37">
        <v>2073037.25</v>
      </c>
      <c r="N343" s="37">
        <v>3170195.85</v>
      </c>
      <c r="O343" s="37">
        <v>0</v>
      </c>
      <c r="P343" s="37">
        <v>362743.62</v>
      </c>
      <c r="Q343" s="37">
        <f>SUM(C343:P343)</f>
        <v>624600356.95000005</v>
      </c>
    </row>
    <row r="344" spans="1:17" ht="22.5" x14ac:dyDescent="0.25">
      <c r="A344" s="238">
        <v>6032</v>
      </c>
      <c r="B344" s="237" t="s">
        <v>2194</v>
      </c>
      <c r="C344" s="37">
        <v>713710.7</v>
      </c>
      <c r="D344" s="37">
        <v>0</v>
      </c>
      <c r="E344" s="37">
        <v>0</v>
      </c>
      <c r="F344" s="37">
        <v>0</v>
      </c>
      <c r="G344" s="37">
        <v>0</v>
      </c>
      <c r="H344" s="37">
        <v>0</v>
      </c>
      <c r="I344" s="37">
        <v>0</v>
      </c>
      <c r="J344" s="37">
        <v>0</v>
      </c>
      <c r="K344" s="37">
        <v>0</v>
      </c>
      <c r="L344" s="37">
        <v>0</v>
      </c>
      <c r="M344" s="37">
        <v>0</v>
      </c>
      <c r="N344" s="37">
        <v>0</v>
      </c>
      <c r="O344" s="37">
        <v>0</v>
      </c>
      <c r="P344" s="37">
        <v>0</v>
      </c>
      <c r="Q344" s="37">
        <f>SUM(C344:P344)</f>
        <v>713710.7</v>
      </c>
    </row>
    <row r="345" spans="1:17" ht="22.5" x14ac:dyDescent="0.25">
      <c r="A345" s="238">
        <v>6419</v>
      </c>
      <c r="B345" s="237" t="s">
        <v>1889</v>
      </c>
      <c r="C345" s="37">
        <v>0</v>
      </c>
      <c r="D345" s="37">
        <v>18695.8</v>
      </c>
      <c r="E345" s="37">
        <v>0</v>
      </c>
      <c r="F345" s="37">
        <v>621.54999999999995</v>
      </c>
      <c r="G345" s="37">
        <v>0</v>
      </c>
      <c r="H345" s="37">
        <v>0</v>
      </c>
      <c r="I345" s="37">
        <v>242430.93</v>
      </c>
      <c r="J345" s="37">
        <v>0</v>
      </c>
      <c r="K345" s="37">
        <v>0</v>
      </c>
      <c r="L345" s="37">
        <v>0</v>
      </c>
      <c r="M345" s="37">
        <v>0</v>
      </c>
      <c r="N345" s="37">
        <v>0</v>
      </c>
      <c r="O345" s="37">
        <v>0</v>
      </c>
      <c r="P345" s="37">
        <v>0</v>
      </c>
      <c r="Q345" s="37">
        <f>SUM(C345:P345)</f>
        <v>261748.28</v>
      </c>
    </row>
    <row r="346" spans="1:17" ht="33.75" x14ac:dyDescent="0.25">
      <c r="A346" s="238">
        <v>6459</v>
      </c>
      <c r="B346" s="237" t="s">
        <v>2060</v>
      </c>
      <c r="C346" s="37">
        <v>0</v>
      </c>
      <c r="D346" s="37">
        <v>50864.28</v>
      </c>
      <c r="E346" s="37">
        <v>0</v>
      </c>
      <c r="F346" s="37">
        <v>0</v>
      </c>
      <c r="G346" s="37">
        <v>0</v>
      </c>
      <c r="H346" s="37">
        <v>0</v>
      </c>
      <c r="I346" s="37">
        <v>0</v>
      </c>
      <c r="J346" s="37">
        <v>0</v>
      </c>
      <c r="K346" s="37">
        <v>0</v>
      </c>
      <c r="L346" s="37">
        <v>0</v>
      </c>
      <c r="M346" s="37">
        <v>0</v>
      </c>
      <c r="N346" s="37">
        <v>0</v>
      </c>
      <c r="O346" s="37">
        <v>0</v>
      </c>
      <c r="P346" s="37">
        <v>0</v>
      </c>
      <c r="Q346" s="37">
        <f>SUM(C346:P346)</f>
        <v>50864.28</v>
      </c>
    </row>
    <row r="347" spans="1:17" ht="33.75" x14ac:dyDescent="0.25">
      <c r="A347" s="238">
        <v>70323</v>
      </c>
      <c r="B347" s="237" t="s">
        <v>1724</v>
      </c>
      <c r="C347" s="37">
        <v>0</v>
      </c>
      <c r="D347" s="37">
        <v>30</v>
      </c>
      <c r="E347" s="37">
        <v>0</v>
      </c>
      <c r="F347" s="37">
        <v>0</v>
      </c>
      <c r="G347" s="37">
        <v>0</v>
      </c>
      <c r="H347" s="37">
        <v>0</v>
      </c>
      <c r="I347" s="37">
        <v>0</v>
      </c>
      <c r="J347" s="37">
        <v>0</v>
      </c>
      <c r="K347" s="37">
        <v>0</v>
      </c>
      <c r="L347" s="37">
        <v>0</v>
      </c>
      <c r="M347" s="37">
        <v>549236.44999999995</v>
      </c>
      <c r="N347" s="37">
        <v>0</v>
      </c>
      <c r="O347" s="37">
        <v>0</v>
      </c>
      <c r="P347" s="37">
        <v>0</v>
      </c>
      <c r="Q347" s="37">
        <f>SUM(C347:P347)</f>
        <v>549266.44999999995</v>
      </c>
    </row>
    <row r="348" spans="1:17" ht="22.5" x14ac:dyDescent="0.25">
      <c r="A348" s="238">
        <v>7035</v>
      </c>
      <c r="B348" s="237" t="s">
        <v>2192</v>
      </c>
      <c r="C348" s="37">
        <v>387</v>
      </c>
      <c r="D348" s="37">
        <v>0</v>
      </c>
      <c r="E348" s="37">
        <v>0</v>
      </c>
      <c r="F348" s="37">
        <v>0</v>
      </c>
      <c r="G348" s="37">
        <v>0</v>
      </c>
      <c r="H348" s="37">
        <v>0</v>
      </c>
      <c r="I348" s="37">
        <v>0</v>
      </c>
      <c r="J348" s="37">
        <v>0</v>
      </c>
      <c r="K348" s="37">
        <v>0</v>
      </c>
      <c r="L348" s="37">
        <v>0</v>
      </c>
      <c r="M348" s="37">
        <v>0</v>
      </c>
      <c r="N348" s="37">
        <v>0</v>
      </c>
      <c r="O348" s="37">
        <v>0</v>
      </c>
      <c r="P348" s="37">
        <v>0</v>
      </c>
      <c r="Q348" s="37">
        <f>SUM(C348:P348)</f>
        <v>387</v>
      </c>
    </row>
    <row r="349" spans="1:17" ht="22.5" x14ac:dyDescent="0.25">
      <c r="A349" s="238">
        <v>70388</v>
      </c>
      <c r="B349" s="237" t="s">
        <v>1986</v>
      </c>
      <c r="C349" s="37">
        <v>0</v>
      </c>
      <c r="D349" s="37">
        <v>0</v>
      </c>
      <c r="E349" s="37">
        <v>0</v>
      </c>
      <c r="F349" s="37">
        <v>0</v>
      </c>
      <c r="G349" s="37">
        <v>11505.5</v>
      </c>
      <c r="H349" s="37">
        <v>0</v>
      </c>
      <c r="I349" s="37">
        <v>0</v>
      </c>
      <c r="J349" s="37">
        <v>0</v>
      </c>
      <c r="K349" s="37">
        <v>0</v>
      </c>
      <c r="L349" s="37">
        <v>0</v>
      </c>
      <c r="M349" s="37">
        <v>0</v>
      </c>
      <c r="N349" s="37">
        <v>0</v>
      </c>
      <c r="O349" s="37">
        <v>0</v>
      </c>
      <c r="P349" s="37">
        <v>0</v>
      </c>
      <c r="Q349" s="37">
        <f>SUM(C349:P349)</f>
        <v>11505.5</v>
      </c>
    </row>
    <row r="350" spans="1:17" x14ac:dyDescent="0.25">
      <c r="A350" s="238">
        <v>705</v>
      </c>
      <c r="B350" s="237" t="s">
        <v>1308</v>
      </c>
      <c r="C350" s="37">
        <v>0</v>
      </c>
      <c r="D350" s="37">
        <v>0</v>
      </c>
      <c r="E350" s="37">
        <v>0</v>
      </c>
      <c r="F350" s="37">
        <v>0</v>
      </c>
      <c r="G350" s="37">
        <v>63985.38</v>
      </c>
      <c r="H350" s="37">
        <v>0</v>
      </c>
      <c r="I350" s="37">
        <v>0</v>
      </c>
      <c r="J350" s="37">
        <v>0</v>
      </c>
      <c r="K350" s="37">
        <v>0</v>
      </c>
      <c r="L350" s="37">
        <v>0</v>
      </c>
      <c r="M350" s="37">
        <v>0</v>
      </c>
      <c r="N350" s="37">
        <v>0</v>
      </c>
      <c r="O350" s="37">
        <v>0</v>
      </c>
      <c r="P350" s="37">
        <v>0</v>
      </c>
      <c r="Q350" s="37">
        <f>SUM(C350:P350)</f>
        <v>63985.38</v>
      </c>
    </row>
    <row r="351" spans="1:17" ht="33.75" x14ac:dyDescent="0.25">
      <c r="A351" s="238">
        <v>7062</v>
      </c>
      <c r="B351" s="237" t="s">
        <v>1984</v>
      </c>
      <c r="C351" s="37">
        <v>0</v>
      </c>
      <c r="D351" s="37">
        <v>0</v>
      </c>
      <c r="E351" s="37">
        <v>0</v>
      </c>
      <c r="F351" s="37">
        <v>0</v>
      </c>
      <c r="G351" s="37">
        <v>6512</v>
      </c>
      <c r="H351" s="37">
        <v>0</v>
      </c>
      <c r="I351" s="37">
        <v>0</v>
      </c>
      <c r="J351" s="37">
        <v>0</v>
      </c>
      <c r="K351" s="37">
        <v>0</v>
      </c>
      <c r="L351" s="37">
        <v>0</v>
      </c>
      <c r="M351" s="37">
        <v>0</v>
      </c>
      <c r="N351" s="37">
        <v>0</v>
      </c>
      <c r="O351" s="37">
        <v>0</v>
      </c>
      <c r="P351" s="37">
        <v>0</v>
      </c>
      <c r="Q351" s="37">
        <f>SUM(C351:P351)</f>
        <v>6512</v>
      </c>
    </row>
    <row r="352" spans="1:17" ht="22.5" x14ac:dyDescent="0.25">
      <c r="A352" s="238">
        <v>70631</v>
      </c>
      <c r="B352" s="237" t="s">
        <v>1982</v>
      </c>
      <c r="C352" s="37">
        <v>0</v>
      </c>
      <c r="D352" s="37">
        <v>0</v>
      </c>
      <c r="E352" s="37">
        <v>0</v>
      </c>
      <c r="F352" s="37">
        <v>0</v>
      </c>
      <c r="G352" s="37">
        <v>9351.01</v>
      </c>
      <c r="H352" s="37">
        <v>0</v>
      </c>
      <c r="I352" s="37">
        <v>0</v>
      </c>
      <c r="J352" s="37">
        <v>0</v>
      </c>
      <c r="K352" s="37">
        <v>0</v>
      </c>
      <c r="L352" s="37">
        <v>0</v>
      </c>
      <c r="M352" s="37">
        <v>0</v>
      </c>
      <c r="N352" s="37">
        <v>0</v>
      </c>
      <c r="O352" s="37">
        <v>0</v>
      </c>
      <c r="P352" s="37">
        <v>0</v>
      </c>
      <c r="Q352" s="37">
        <f>SUM(C352:P352)</f>
        <v>9351.01</v>
      </c>
    </row>
    <row r="353" spans="1:17" ht="22.5" x14ac:dyDescent="0.25">
      <c r="A353" s="238">
        <v>70632</v>
      </c>
      <c r="B353" s="237" t="s">
        <v>1980</v>
      </c>
      <c r="C353" s="37">
        <v>0</v>
      </c>
      <c r="D353" s="37">
        <v>0</v>
      </c>
      <c r="E353" s="37">
        <v>0</v>
      </c>
      <c r="F353" s="37">
        <v>0</v>
      </c>
      <c r="G353" s="37">
        <v>306905.95</v>
      </c>
      <c r="H353" s="37">
        <v>0</v>
      </c>
      <c r="I353" s="37">
        <v>0</v>
      </c>
      <c r="J353" s="37">
        <v>0</v>
      </c>
      <c r="K353" s="37">
        <v>0</v>
      </c>
      <c r="L353" s="37">
        <v>0</v>
      </c>
      <c r="M353" s="37">
        <v>0</v>
      </c>
      <c r="N353" s="37">
        <v>0</v>
      </c>
      <c r="O353" s="37">
        <v>0</v>
      </c>
      <c r="P353" s="37">
        <v>0</v>
      </c>
      <c r="Q353" s="37">
        <f>SUM(C353:P353)</f>
        <v>306905.95</v>
      </c>
    </row>
    <row r="354" spans="1:17" ht="22.5" x14ac:dyDescent="0.25">
      <c r="A354" s="238">
        <v>7066</v>
      </c>
      <c r="B354" s="237" t="s">
        <v>2058</v>
      </c>
      <c r="C354" s="37">
        <v>0</v>
      </c>
      <c r="D354" s="37">
        <v>58537</v>
      </c>
      <c r="E354" s="37">
        <v>0</v>
      </c>
      <c r="F354" s="37">
        <v>0</v>
      </c>
      <c r="G354" s="37">
        <v>0</v>
      </c>
      <c r="H354" s="37">
        <v>0</v>
      </c>
      <c r="I354" s="37">
        <v>0</v>
      </c>
      <c r="J354" s="37">
        <v>0</v>
      </c>
      <c r="K354" s="37">
        <v>0</v>
      </c>
      <c r="L354" s="37">
        <v>0</v>
      </c>
      <c r="M354" s="37">
        <v>0</v>
      </c>
      <c r="N354" s="37">
        <v>0</v>
      </c>
      <c r="O354" s="37">
        <v>0</v>
      </c>
      <c r="P354" s="37">
        <v>0</v>
      </c>
      <c r="Q354" s="37">
        <f>SUM(C354:P354)</f>
        <v>58537</v>
      </c>
    </row>
    <row r="355" spans="1:17" x14ac:dyDescent="0.25">
      <c r="A355" s="238">
        <v>7068</v>
      </c>
      <c r="B355" s="237" t="s">
        <v>2190</v>
      </c>
      <c r="C355" s="37">
        <v>160</v>
      </c>
      <c r="D355" s="37">
        <v>0</v>
      </c>
      <c r="E355" s="37">
        <v>0</v>
      </c>
      <c r="F355" s="37">
        <v>0</v>
      </c>
      <c r="G355" s="37">
        <v>0</v>
      </c>
      <c r="H355" s="37">
        <v>0</v>
      </c>
      <c r="I355" s="37">
        <v>0</v>
      </c>
      <c r="J355" s="37">
        <v>0</v>
      </c>
      <c r="K355" s="37">
        <v>0</v>
      </c>
      <c r="L355" s="37">
        <v>0</v>
      </c>
      <c r="M355" s="37">
        <v>0</v>
      </c>
      <c r="N355" s="37">
        <v>0</v>
      </c>
      <c r="O355" s="37">
        <v>0</v>
      </c>
      <c r="P355" s="37">
        <v>0</v>
      </c>
      <c r="Q355" s="37">
        <f>SUM(C355:P355)</f>
        <v>160</v>
      </c>
    </row>
    <row r="356" spans="1:17" ht="33.75" x14ac:dyDescent="0.25">
      <c r="A356" s="238">
        <v>70848</v>
      </c>
      <c r="B356" s="237" t="s">
        <v>2188</v>
      </c>
      <c r="C356" s="37">
        <v>281784.49</v>
      </c>
      <c r="D356" s="37">
        <v>0</v>
      </c>
      <c r="E356" s="37">
        <v>0</v>
      </c>
      <c r="F356" s="37">
        <v>0</v>
      </c>
      <c r="G356" s="37">
        <v>0</v>
      </c>
      <c r="H356" s="37">
        <v>0</v>
      </c>
      <c r="I356" s="37">
        <v>0</v>
      </c>
      <c r="J356" s="37">
        <v>0</v>
      </c>
      <c r="K356" s="37">
        <v>0</v>
      </c>
      <c r="L356" s="37">
        <v>0</v>
      </c>
      <c r="M356" s="37">
        <v>0</v>
      </c>
      <c r="N356" s="37">
        <v>0</v>
      </c>
      <c r="O356" s="37">
        <v>0</v>
      </c>
      <c r="P356" s="37">
        <v>0</v>
      </c>
      <c r="Q356" s="37">
        <f>SUM(C356:P356)</f>
        <v>281784.49</v>
      </c>
    </row>
    <row r="357" spans="1:17" ht="22.5" x14ac:dyDescent="0.25">
      <c r="A357" s="238">
        <v>70878</v>
      </c>
      <c r="B357" s="237" t="s">
        <v>2056</v>
      </c>
      <c r="C357" s="37">
        <v>0</v>
      </c>
      <c r="D357" s="37">
        <v>48649.94</v>
      </c>
      <c r="E357" s="37">
        <v>0</v>
      </c>
      <c r="F357" s="37">
        <v>0</v>
      </c>
      <c r="G357" s="37">
        <v>0</v>
      </c>
      <c r="H357" s="37">
        <v>0</v>
      </c>
      <c r="I357" s="37">
        <v>0</v>
      </c>
      <c r="J357" s="37">
        <v>0</v>
      </c>
      <c r="K357" s="37">
        <v>0</v>
      </c>
      <c r="L357" s="37">
        <v>0</v>
      </c>
      <c r="M357" s="37">
        <v>0</v>
      </c>
      <c r="N357" s="37">
        <v>0</v>
      </c>
      <c r="O357" s="37">
        <v>0</v>
      </c>
      <c r="P357" s="37">
        <v>0</v>
      </c>
      <c r="Q357" s="37">
        <f>SUM(C357:P357)</f>
        <v>48649.94</v>
      </c>
    </row>
    <row r="358" spans="1:17" ht="33.75" x14ac:dyDescent="0.25">
      <c r="A358" s="238">
        <v>7088</v>
      </c>
      <c r="B358" s="237" t="s">
        <v>1978</v>
      </c>
      <c r="C358" s="37">
        <v>0</v>
      </c>
      <c r="D358" s="37">
        <v>0</v>
      </c>
      <c r="E358" s="37">
        <v>0</v>
      </c>
      <c r="F358" s="37">
        <v>0</v>
      </c>
      <c r="G358" s="37">
        <v>2557.3000000000002</v>
      </c>
      <c r="H358" s="37">
        <v>0</v>
      </c>
      <c r="I358" s="37">
        <v>0</v>
      </c>
      <c r="J358" s="37">
        <v>0</v>
      </c>
      <c r="K358" s="37">
        <v>0</v>
      </c>
      <c r="L358" s="37">
        <v>0</v>
      </c>
      <c r="M358" s="37">
        <v>0</v>
      </c>
      <c r="N358" s="37">
        <v>0</v>
      </c>
      <c r="O358" s="37">
        <v>0</v>
      </c>
      <c r="P358" s="37">
        <v>0</v>
      </c>
      <c r="Q358" s="37">
        <f>SUM(C358:P358)</f>
        <v>2557.3000000000002</v>
      </c>
    </row>
    <row r="359" spans="1:17" ht="22.5" x14ac:dyDescent="0.25">
      <c r="A359" s="238">
        <v>73111</v>
      </c>
      <c r="B359" s="237" t="s">
        <v>2186</v>
      </c>
      <c r="C359" s="37">
        <v>117723903</v>
      </c>
      <c r="D359" s="37">
        <v>0</v>
      </c>
      <c r="E359" s="37">
        <v>0</v>
      </c>
      <c r="F359" s="37">
        <v>0</v>
      </c>
      <c r="G359" s="37">
        <v>0</v>
      </c>
      <c r="H359" s="37">
        <v>0</v>
      </c>
      <c r="I359" s="37">
        <v>0</v>
      </c>
      <c r="J359" s="37">
        <v>0</v>
      </c>
      <c r="K359" s="37">
        <v>0</v>
      </c>
      <c r="L359" s="37">
        <v>0</v>
      </c>
      <c r="M359" s="37">
        <v>0</v>
      </c>
      <c r="N359" s="37">
        <v>0</v>
      </c>
      <c r="O359" s="37">
        <v>0</v>
      </c>
      <c r="P359" s="37">
        <v>0</v>
      </c>
      <c r="Q359" s="37">
        <f>SUM(C359:P359)</f>
        <v>117723903</v>
      </c>
    </row>
    <row r="360" spans="1:17" ht="22.5" x14ac:dyDescent="0.25">
      <c r="A360" s="238">
        <v>73112</v>
      </c>
      <c r="B360" s="237" t="s">
        <v>2184</v>
      </c>
      <c r="C360" s="37">
        <v>30482764</v>
      </c>
      <c r="D360" s="37">
        <v>0</v>
      </c>
      <c r="E360" s="37">
        <v>0</v>
      </c>
      <c r="F360" s="37">
        <v>0</v>
      </c>
      <c r="G360" s="37">
        <v>0</v>
      </c>
      <c r="H360" s="37">
        <v>0</v>
      </c>
      <c r="I360" s="37">
        <v>0</v>
      </c>
      <c r="J360" s="37">
        <v>0</v>
      </c>
      <c r="K360" s="37">
        <v>0</v>
      </c>
      <c r="L360" s="37">
        <v>0</v>
      </c>
      <c r="M360" s="37">
        <v>0</v>
      </c>
      <c r="N360" s="37">
        <v>0</v>
      </c>
      <c r="O360" s="37">
        <v>0</v>
      </c>
      <c r="P360" s="37">
        <v>0</v>
      </c>
      <c r="Q360" s="37">
        <f>SUM(C360:P360)</f>
        <v>30482764</v>
      </c>
    </row>
    <row r="361" spans="1:17" ht="33.75" x14ac:dyDescent="0.25">
      <c r="A361" s="238">
        <v>73114</v>
      </c>
      <c r="B361" s="237" t="s">
        <v>2182</v>
      </c>
      <c r="C361" s="37">
        <v>2171698</v>
      </c>
      <c r="D361" s="37">
        <v>0</v>
      </c>
      <c r="E361" s="37">
        <v>0</v>
      </c>
      <c r="F361" s="37">
        <v>0</v>
      </c>
      <c r="G361" s="37">
        <v>0</v>
      </c>
      <c r="H361" s="37">
        <v>0</v>
      </c>
      <c r="I361" s="37">
        <v>0</v>
      </c>
      <c r="J361" s="37">
        <v>0</v>
      </c>
      <c r="K361" s="37">
        <v>0</v>
      </c>
      <c r="L361" s="37">
        <v>0</v>
      </c>
      <c r="M361" s="37">
        <v>0</v>
      </c>
      <c r="N361" s="37">
        <v>0</v>
      </c>
      <c r="O361" s="37">
        <v>0</v>
      </c>
      <c r="P361" s="37">
        <v>0</v>
      </c>
      <c r="Q361" s="37">
        <f>SUM(C361:P361)</f>
        <v>2171698</v>
      </c>
    </row>
    <row r="362" spans="1:17" x14ac:dyDescent="0.25">
      <c r="A362" s="238">
        <v>73121</v>
      </c>
      <c r="B362" s="237" t="s">
        <v>2180</v>
      </c>
      <c r="C362" s="37">
        <v>15197992</v>
      </c>
      <c r="D362" s="37">
        <v>0</v>
      </c>
      <c r="E362" s="37">
        <v>0</v>
      </c>
      <c r="F362" s="37">
        <v>0</v>
      </c>
      <c r="G362" s="37">
        <v>0</v>
      </c>
      <c r="H362" s="37">
        <v>0</v>
      </c>
      <c r="I362" s="37">
        <v>0</v>
      </c>
      <c r="J362" s="37">
        <v>0</v>
      </c>
      <c r="K362" s="37">
        <v>0</v>
      </c>
      <c r="L362" s="37">
        <v>0</v>
      </c>
      <c r="M362" s="37">
        <v>0</v>
      </c>
      <c r="N362" s="37">
        <v>0</v>
      </c>
      <c r="O362" s="37">
        <v>0</v>
      </c>
      <c r="P362" s="37">
        <v>0</v>
      </c>
      <c r="Q362" s="37">
        <f>SUM(C362:P362)</f>
        <v>15197992</v>
      </c>
    </row>
    <row r="363" spans="1:17" ht="22.5" x14ac:dyDescent="0.25">
      <c r="A363" s="238">
        <v>73123</v>
      </c>
      <c r="B363" s="237" t="s">
        <v>2178</v>
      </c>
      <c r="C363" s="37">
        <v>6534025</v>
      </c>
      <c r="D363" s="37">
        <v>0</v>
      </c>
      <c r="E363" s="37">
        <v>0</v>
      </c>
      <c r="F363" s="37">
        <v>0</v>
      </c>
      <c r="G363" s="37">
        <v>0</v>
      </c>
      <c r="H363" s="37">
        <v>0</v>
      </c>
      <c r="I363" s="37">
        <v>0</v>
      </c>
      <c r="J363" s="37">
        <v>0</v>
      </c>
      <c r="K363" s="37">
        <v>0</v>
      </c>
      <c r="L363" s="37">
        <v>0</v>
      </c>
      <c r="M363" s="37">
        <v>0</v>
      </c>
      <c r="N363" s="37">
        <v>0</v>
      </c>
      <c r="O363" s="37">
        <v>0</v>
      </c>
      <c r="P363" s="37">
        <v>0</v>
      </c>
      <c r="Q363" s="37">
        <f>SUM(C363:P363)</f>
        <v>6534025</v>
      </c>
    </row>
    <row r="364" spans="1:17" ht="45" x14ac:dyDescent="0.25">
      <c r="A364" s="238">
        <v>7321</v>
      </c>
      <c r="B364" s="237" t="s">
        <v>2176</v>
      </c>
      <c r="C364" s="37">
        <v>111224769.95999999</v>
      </c>
      <c r="D364" s="37">
        <v>0</v>
      </c>
      <c r="E364" s="37">
        <v>0</v>
      </c>
      <c r="F364" s="37">
        <v>0</v>
      </c>
      <c r="G364" s="37">
        <v>0</v>
      </c>
      <c r="H364" s="37">
        <v>0</v>
      </c>
      <c r="I364" s="37">
        <v>0</v>
      </c>
      <c r="J364" s="37">
        <v>0</v>
      </c>
      <c r="K364" s="37">
        <v>0</v>
      </c>
      <c r="L364" s="37">
        <v>0</v>
      </c>
      <c r="M364" s="37">
        <v>0</v>
      </c>
      <c r="N364" s="37">
        <v>0</v>
      </c>
      <c r="O364" s="37">
        <v>0</v>
      </c>
      <c r="P364" s="37">
        <v>0</v>
      </c>
      <c r="Q364" s="37">
        <f>SUM(C364:P364)</f>
        <v>111224769.95999999</v>
      </c>
    </row>
    <row r="365" spans="1:17" ht="33.75" x14ac:dyDescent="0.25">
      <c r="A365" s="238">
        <v>73261</v>
      </c>
      <c r="B365" s="237" t="s">
        <v>2174</v>
      </c>
      <c r="C365" s="37">
        <v>6015056</v>
      </c>
      <c r="D365" s="37">
        <v>0</v>
      </c>
      <c r="E365" s="37">
        <v>0</v>
      </c>
      <c r="F365" s="37">
        <v>0</v>
      </c>
      <c r="G365" s="37">
        <v>0</v>
      </c>
      <c r="H365" s="37">
        <v>0</v>
      </c>
      <c r="I365" s="37">
        <v>0</v>
      </c>
      <c r="J365" s="37">
        <v>0</v>
      </c>
      <c r="K365" s="37">
        <v>0</v>
      </c>
      <c r="L365" s="37">
        <v>0</v>
      </c>
      <c r="M365" s="37">
        <v>0</v>
      </c>
      <c r="N365" s="37">
        <v>0</v>
      </c>
      <c r="O365" s="37">
        <v>0</v>
      </c>
      <c r="P365" s="37">
        <v>0</v>
      </c>
      <c r="Q365" s="37">
        <f>SUM(C365:P365)</f>
        <v>6015056</v>
      </c>
    </row>
    <row r="366" spans="1:17" ht="33.75" x14ac:dyDescent="0.25">
      <c r="A366" s="238">
        <v>73262</v>
      </c>
      <c r="B366" s="237" t="s">
        <v>2172</v>
      </c>
      <c r="C366" s="37">
        <v>1274773</v>
      </c>
      <c r="D366" s="37">
        <v>0</v>
      </c>
      <c r="E366" s="37">
        <v>0</v>
      </c>
      <c r="F366" s="37">
        <v>0</v>
      </c>
      <c r="G366" s="37">
        <v>0</v>
      </c>
      <c r="H366" s="37">
        <v>0</v>
      </c>
      <c r="I366" s="37">
        <v>0</v>
      </c>
      <c r="J366" s="37">
        <v>0</v>
      </c>
      <c r="K366" s="37">
        <v>0</v>
      </c>
      <c r="L366" s="37">
        <v>0</v>
      </c>
      <c r="M366" s="37">
        <v>0</v>
      </c>
      <c r="N366" s="37">
        <v>0</v>
      </c>
      <c r="O366" s="37">
        <v>0</v>
      </c>
      <c r="P366" s="37">
        <v>0</v>
      </c>
      <c r="Q366" s="37">
        <f>SUM(C366:P366)</f>
        <v>1274773</v>
      </c>
    </row>
    <row r="367" spans="1:17" x14ac:dyDescent="0.25">
      <c r="A367" s="238">
        <v>7327</v>
      </c>
      <c r="B367" s="237" t="s">
        <v>1661</v>
      </c>
      <c r="C367" s="37">
        <v>0</v>
      </c>
      <c r="D367" s="37">
        <v>0</v>
      </c>
      <c r="E367" s="37">
        <v>0</v>
      </c>
      <c r="F367" s="37">
        <v>0</v>
      </c>
      <c r="G367" s="37">
        <v>0</v>
      </c>
      <c r="H367" s="37">
        <v>0</v>
      </c>
      <c r="I367" s="37">
        <v>0</v>
      </c>
      <c r="J367" s="37">
        <v>0</v>
      </c>
      <c r="K367" s="37">
        <v>0</v>
      </c>
      <c r="L367" s="37">
        <v>0</v>
      </c>
      <c r="M367" s="37">
        <v>0</v>
      </c>
      <c r="N367" s="37">
        <v>2889559.47</v>
      </c>
      <c r="O367" s="37">
        <v>0</v>
      </c>
      <c r="P367" s="37">
        <v>0</v>
      </c>
      <c r="Q367" s="37">
        <f>SUM(C367:P367)</f>
        <v>2889559.47</v>
      </c>
    </row>
    <row r="368" spans="1:17" ht="22.5" x14ac:dyDescent="0.25">
      <c r="A368" s="238">
        <v>7342</v>
      </c>
      <c r="B368" s="237" t="s">
        <v>2170</v>
      </c>
      <c r="C368" s="37">
        <v>80900330</v>
      </c>
      <c r="D368" s="37">
        <v>0</v>
      </c>
      <c r="E368" s="37">
        <v>0</v>
      </c>
      <c r="F368" s="37">
        <v>0</v>
      </c>
      <c r="G368" s="37">
        <v>0</v>
      </c>
      <c r="H368" s="37">
        <v>0</v>
      </c>
      <c r="I368" s="37">
        <v>0</v>
      </c>
      <c r="J368" s="37">
        <v>0</v>
      </c>
      <c r="K368" s="37">
        <v>0</v>
      </c>
      <c r="L368" s="37">
        <v>0</v>
      </c>
      <c r="M368" s="37">
        <v>0</v>
      </c>
      <c r="N368" s="37">
        <v>0</v>
      </c>
      <c r="O368" s="37">
        <v>0</v>
      </c>
      <c r="P368" s="37">
        <v>0</v>
      </c>
      <c r="Q368" s="37">
        <f>SUM(C368:P368)</f>
        <v>80900330</v>
      </c>
    </row>
    <row r="369" spans="1:17" ht="22.5" x14ac:dyDescent="0.25">
      <c r="A369" s="238">
        <v>7351</v>
      </c>
      <c r="B369" s="237" t="s">
        <v>2168</v>
      </c>
      <c r="C369" s="37">
        <v>7525521.0700000003</v>
      </c>
      <c r="D369" s="37">
        <v>0</v>
      </c>
      <c r="E369" s="37">
        <v>0</v>
      </c>
      <c r="F369" s="37">
        <v>0</v>
      </c>
      <c r="G369" s="37">
        <v>0</v>
      </c>
      <c r="H369" s="37">
        <v>0</v>
      </c>
      <c r="I369" s="37">
        <v>0</v>
      </c>
      <c r="J369" s="37">
        <v>0</v>
      </c>
      <c r="K369" s="37">
        <v>0</v>
      </c>
      <c r="L369" s="37">
        <v>0</v>
      </c>
      <c r="M369" s="37">
        <v>0</v>
      </c>
      <c r="N369" s="37">
        <v>0</v>
      </c>
      <c r="O369" s="37">
        <v>0</v>
      </c>
      <c r="P369" s="37">
        <v>0</v>
      </c>
      <c r="Q369" s="37">
        <f>SUM(C369:P369)</f>
        <v>7525521.0700000003</v>
      </c>
    </row>
    <row r="370" spans="1:17" ht="45" x14ac:dyDescent="0.25">
      <c r="A370" s="238">
        <v>7352</v>
      </c>
      <c r="B370" s="237" t="s">
        <v>2166</v>
      </c>
      <c r="C370" s="37">
        <v>63119343.979999997</v>
      </c>
      <c r="D370" s="37">
        <v>0</v>
      </c>
      <c r="E370" s="37">
        <v>0</v>
      </c>
      <c r="F370" s="37">
        <v>0</v>
      </c>
      <c r="G370" s="37">
        <v>0</v>
      </c>
      <c r="H370" s="37">
        <v>0</v>
      </c>
      <c r="I370" s="37">
        <v>0</v>
      </c>
      <c r="J370" s="37">
        <v>0</v>
      </c>
      <c r="K370" s="37">
        <v>0</v>
      </c>
      <c r="L370" s="37">
        <v>0</v>
      </c>
      <c r="M370" s="37">
        <v>0</v>
      </c>
      <c r="N370" s="37">
        <v>0</v>
      </c>
      <c r="O370" s="37">
        <v>0</v>
      </c>
      <c r="P370" s="37">
        <v>0</v>
      </c>
      <c r="Q370" s="37">
        <f>SUM(C370:P370)</f>
        <v>63119343.979999997</v>
      </c>
    </row>
    <row r="371" spans="1:17" ht="22.5" x14ac:dyDescent="0.25">
      <c r="A371" s="238">
        <v>7362</v>
      </c>
      <c r="B371" s="237" t="s">
        <v>1582</v>
      </c>
      <c r="C371" s="37">
        <v>0</v>
      </c>
      <c r="D371" s="37">
        <v>0</v>
      </c>
      <c r="E371" s="37">
        <v>0</v>
      </c>
      <c r="F371" s="37">
        <v>0</v>
      </c>
      <c r="G371" s="37">
        <v>0</v>
      </c>
      <c r="H371" s="37">
        <v>0</v>
      </c>
      <c r="I371" s="37">
        <v>0</v>
      </c>
      <c r="J371" s="37">
        <v>0</v>
      </c>
      <c r="K371" s="37">
        <v>0</v>
      </c>
      <c r="L371" s="37">
        <v>0</v>
      </c>
      <c r="M371" s="37">
        <v>0</v>
      </c>
      <c r="N371" s="37">
        <v>0</v>
      </c>
      <c r="O371" s="37">
        <v>0</v>
      </c>
      <c r="P371" s="37">
        <v>362743.62</v>
      </c>
      <c r="Q371" s="37">
        <f>SUM(C371:P371)</f>
        <v>362743.62</v>
      </c>
    </row>
    <row r="372" spans="1:17" x14ac:dyDescent="0.25">
      <c r="A372" s="238">
        <v>7388</v>
      </c>
      <c r="B372" s="237" t="s">
        <v>1327</v>
      </c>
      <c r="C372" s="37">
        <v>48610.01</v>
      </c>
      <c r="D372" s="37">
        <v>0</v>
      </c>
      <c r="E372" s="37">
        <v>0</v>
      </c>
      <c r="F372" s="37">
        <v>0</v>
      </c>
      <c r="G372" s="37">
        <v>0</v>
      </c>
      <c r="H372" s="37">
        <v>0</v>
      </c>
      <c r="I372" s="37">
        <v>0</v>
      </c>
      <c r="J372" s="37">
        <v>0</v>
      </c>
      <c r="K372" s="37">
        <v>0</v>
      </c>
      <c r="L372" s="37">
        <v>0</v>
      </c>
      <c r="M372" s="37">
        <v>0</v>
      </c>
      <c r="N372" s="37">
        <v>0</v>
      </c>
      <c r="O372" s="37">
        <v>0</v>
      </c>
      <c r="P372" s="37">
        <v>0</v>
      </c>
      <c r="Q372" s="37">
        <f>SUM(C372:P372)</f>
        <v>48610.01</v>
      </c>
    </row>
    <row r="373" spans="1:17" x14ac:dyDescent="0.25">
      <c r="A373" s="238">
        <v>7411</v>
      </c>
      <c r="B373" s="237" t="s">
        <v>2163</v>
      </c>
      <c r="C373" s="37">
        <v>53699510</v>
      </c>
      <c r="D373" s="37">
        <v>0</v>
      </c>
      <c r="E373" s="37">
        <v>0</v>
      </c>
      <c r="F373" s="37">
        <v>0</v>
      </c>
      <c r="G373" s="37">
        <v>0</v>
      </c>
      <c r="H373" s="37">
        <v>0</v>
      </c>
      <c r="I373" s="37">
        <v>0</v>
      </c>
      <c r="J373" s="37">
        <v>0</v>
      </c>
      <c r="K373" s="37">
        <v>0</v>
      </c>
      <c r="L373" s="37">
        <v>0</v>
      </c>
      <c r="M373" s="37">
        <v>0</v>
      </c>
      <c r="N373" s="37">
        <v>0</v>
      </c>
      <c r="O373" s="37">
        <v>0</v>
      </c>
      <c r="P373" s="37">
        <v>0</v>
      </c>
      <c r="Q373" s="37">
        <f>SUM(C373:P373)</f>
        <v>53699510</v>
      </c>
    </row>
    <row r="374" spans="1:17" ht="22.5" x14ac:dyDescent="0.25">
      <c r="A374" s="238">
        <v>74122</v>
      </c>
      <c r="B374" s="237" t="s">
        <v>2161</v>
      </c>
      <c r="C374" s="37">
        <v>9000309</v>
      </c>
      <c r="D374" s="37">
        <v>0</v>
      </c>
      <c r="E374" s="37">
        <v>0</v>
      </c>
      <c r="F374" s="37">
        <v>0</v>
      </c>
      <c r="G374" s="37">
        <v>0</v>
      </c>
      <c r="H374" s="37">
        <v>0</v>
      </c>
      <c r="I374" s="37">
        <v>0</v>
      </c>
      <c r="J374" s="37">
        <v>0</v>
      </c>
      <c r="K374" s="37">
        <v>0</v>
      </c>
      <c r="L374" s="37">
        <v>0</v>
      </c>
      <c r="M374" s="37">
        <v>0</v>
      </c>
      <c r="N374" s="37">
        <v>0</v>
      </c>
      <c r="O374" s="37">
        <v>0</v>
      </c>
      <c r="P374" s="37">
        <v>0</v>
      </c>
      <c r="Q374" s="37">
        <f>SUM(C374:P374)</f>
        <v>9000309</v>
      </c>
    </row>
    <row r="375" spans="1:17" x14ac:dyDescent="0.25">
      <c r="A375" s="238">
        <v>74123</v>
      </c>
      <c r="B375" s="237" t="s">
        <v>2159</v>
      </c>
      <c r="C375" s="37">
        <v>18356740</v>
      </c>
      <c r="D375" s="37">
        <v>0</v>
      </c>
      <c r="E375" s="37">
        <v>0</v>
      </c>
      <c r="F375" s="37">
        <v>0</v>
      </c>
      <c r="G375" s="37">
        <v>0</v>
      </c>
      <c r="H375" s="37">
        <v>0</v>
      </c>
      <c r="I375" s="37">
        <v>0</v>
      </c>
      <c r="J375" s="37">
        <v>0</v>
      </c>
      <c r="K375" s="37">
        <v>0</v>
      </c>
      <c r="L375" s="37">
        <v>0</v>
      </c>
      <c r="M375" s="37">
        <v>0</v>
      </c>
      <c r="N375" s="37">
        <v>0</v>
      </c>
      <c r="O375" s="37">
        <v>0</v>
      </c>
      <c r="P375" s="37">
        <v>0</v>
      </c>
      <c r="Q375" s="37">
        <f>SUM(C375:P375)</f>
        <v>18356740</v>
      </c>
    </row>
    <row r="376" spans="1:17" x14ac:dyDescent="0.25">
      <c r="A376" s="238">
        <v>744</v>
      </c>
      <c r="B376" s="237" t="s">
        <v>2157</v>
      </c>
      <c r="C376" s="37">
        <v>1137183</v>
      </c>
      <c r="D376" s="37">
        <v>0</v>
      </c>
      <c r="E376" s="37">
        <v>0</v>
      </c>
      <c r="F376" s="37">
        <v>0</v>
      </c>
      <c r="G376" s="37">
        <v>0</v>
      </c>
      <c r="H376" s="37">
        <v>0</v>
      </c>
      <c r="I376" s="37">
        <v>0</v>
      </c>
      <c r="J376" s="37">
        <v>0</v>
      </c>
      <c r="K376" s="37">
        <v>0</v>
      </c>
      <c r="L376" s="37">
        <v>0</v>
      </c>
      <c r="M376" s="37">
        <v>0</v>
      </c>
      <c r="N376" s="37">
        <v>0</v>
      </c>
      <c r="O376" s="37">
        <v>0</v>
      </c>
      <c r="P376" s="37">
        <v>0</v>
      </c>
      <c r="Q376" s="37">
        <f>SUM(C376:P376)</f>
        <v>1137183</v>
      </c>
    </row>
    <row r="377" spans="1:17" ht="22.5" x14ac:dyDescent="0.25">
      <c r="A377" s="238">
        <v>7461</v>
      </c>
      <c r="B377" s="237" t="s">
        <v>2155</v>
      </c>
      <c r="C377" s="37">
        <v>3421914</v>
      </c>
      <c r="D377" s="37">
        <v>0</v>
      </c>
      <c r="E377" s="37">
        <v>0</v>
      </c>
      <c r="F377" s="37">
        <v>0</v>
      </c>
      <c r="G377" s="37">
        <v>0</v>
      </c>
      <c r="H377" s="37">
        <v>0</v>
      </c>
      <c r="I377" s="37">
        <v>0</v>
      </c>
      <c r="J377" s="37">
        <v>0</v>
      </c>
      <c r="K377" s="37">
        <v>0</v>
      </c>
      <c r="L377" s="37">
        <v>0</v>
      </c>
      <c r="M377" s="37">
        <v>0</v>
      </c>
      <c r="N377" s="37">
        <v>0</v>
      </c>
      <c r="O377" s="37">
        <v>0</v>
      </c>
      <c r="P377" s="37">
        <v>0</v>
      </c>
      <c r="Q377" s="37">
        <f>SUM(C377:P377)</f>
        <v>3421914</v>
      </c>
    </row>
    <row r="378" spans="1:17" ht="22.5" x14ac:dyDescent="0.25">
      <c r="A378" s="238">
        <v>74713</v>
      </c>
      <c r="B378" s="237" t="s">
        <v>2153</v>
      </c>
      <c r="C378" s="37">
        <v>431484.89</v>
      </c>
      <c r="D378" s="37">
        <v>0</v>
      </c>
      <c r="E378" s="37">
        <v>0</v>
      </c>
      <c r="F378" s="37">
        <v>0</v>
      </c>
      <c r="G378" s="37">
        <v>0</v>
      </c>
      <c r="H378" s="37">
        <v>0</v>
      </c>
      <c r="I378" s="37">
        <v>0</v>
      </c>
      <c r="J378" s="37">
        <v>0</v>
      </c>
      <c r="K378" s="37">
        <v>0</v>
      </c>
      <c r="L378" s="37">
        <v>0</v>
      </c>
      <c r="M378" s="37">
        <v>0</v>
      </c>
      <c r="N378" s="37">
        <v>0</v>
      </c>
      <c r="O378" s="37">
        <v>0</v>
      </c>
      <c r="P378" s="37">
        <v>0</v>
      </c>
      <c r="Q378" s="37">
        <f>SUM(C378:P378)</f>
        <v>431484.89</v>
      </c>
    </row>
    <row r="379" spans="1:17" x14ac:dyDescent="0.25">
      <c r="A379" s="238">
        <v>74718</v>
      </c>
      <c r="B379" s="237" t="s">
        <v>1327</v>
      </c>
      <c r="C379" s="37">
        <v>0</v>
      </c>
      <c r="D379" s="37">
        <v>0</v>
      </c>
      <c r="E379" s="37">
        <v>0</v>
      </c>
      <c r="F379" s="37">
        <v>0</v>
      </c>
      <c r="G379" s="37">
        <v>117257.72</v>
      </c>
      <c r="H379" s="37">
        <v>0</v>
      </c>
      <c r="I379" s="37">
        <v>582930</v>
      </c>
      <c r="J379" s="37">
        <v>0</v>
      </c>
      <c r="K379" s="37">
        <v>0</v>
      </c>
      <c r="L379" s="37">
        <v>0</v>
      </c>
      <c r="M379" s="37">
        <v>6630</v>
      </c>
      <c r="N379" s="37">
        <v>0</v>
      </c>
      <c r="O379" s="37">
        <v>0</v>
      </c>
      <c r="P379" s="37">
        <v>0</v>
      </c>
      <c r="Q379" s="37">
        <f>SUM(C379:P379)</f>
        <v>706817.72</v>
      </c>
    </row>
    <row r="380" spans="1:17" ht="22.5" x14ac:dyDescent="0.25">
      <c r="A380" s="238">
        <v>7472</v>
      </c>
      <c r="B380" s="237" t="s">
        <v>1659</v>
      </c>
      <c r="C380" s="37">
        <v>0</v>
      </c>
      <c r="D380" s="37">
        <v>0</v>
      </c>
      <c r="E380" s="37">
        <v>0</v>
      </c>
      <c r="F380" s="37">
        <v>17430</v>
      </c>
      <c r="G380" s="37">
        <v>10500</v>
      </c>
      <c r="H380" s="37">
        <v>0</v>
      </c>
      <c r="I380" s="37">
        <v>0</v>
      </c>
      <c r="J380" s="37">
        <v>0</v>
      </c>
      <c r="K380" s="37">
        <v>0</v>
      </c>
      <c r="L380" s="37">
        <v>0</v>
      </c>
      <c r="M380" s="37">
        <v>53242</v>
      </c>
      <c r="N380" s="37">
        <v>30548.79</v>
      </c>
      <c r="O380" s="37">
        <v>0</v>
      </c>
      <c r="P380" s="37">
        <v>0</v>
      </c>
      <c r="Q380" s="37">
        <f>SUM(C380:P380)</f>
        <v>111720.79000000001</v>
      </c>
    </row>
    <row r="381" spans="1:17" ht="22.5" x14ac:dyDescent="0.25">
      <c r="A381" s="238">
        <v>7473</v>
      </c>
      <c r="B381" s="237" t="s">
        <v>2016</v>
      </c>
      <c r="C381" s="37">
        <v>0</v>
      </c>
      <c r="D381" s="37">
        <v>0</v>
      </c>
      <c r="E381" s="37">
        <v>0</v>
      </c>
      <c r="F381" s="37">
        <v>83522.61</v>
      </c>
      <c r="G381" s="37">
        <v>0</v>
      </c>
      <c r="H381" s="37">
        <v>0</v>
      </c>
      <c r="I381" s="37">
        <v>0</v>
      </c>
      <c r="J381" s="37">
        <v>0</v>
      </c>
      <c r="K381" s="37">
        <v>0</v>
      </c>
      <c r="L381" s="37">
        <v>0</v>
      </c>
      <c r="M381" s="37">
        <v>0</v>
      </c>
      <c r="N381" s="37">
        <v>0</v>
      </c>
      <c r="O381" s="37">
        <v>0</v>
      </c>
      <c r="P381" s="37">
        <v>0</v>
      </c>
      <c r="Q381" s="37">
        <f>SUM(C381:P381)</f>
        <v>83522.61</v>
      </c>
    </row>
    <row r="382" spans="1:17" ht="33.75" x14ac:dyDescent="0.25">
      <c r="A382" s="238">
        <v>7475</v>
      </c>
      <c r="B382" s="237" t="s">
        <v>1657</v>
      </c>
      <c r="C382" s="37">
        <v>0</v>
      </c>
      <c r="D382" s="37">
        <v>0</v>
      </c>
      <c r="E382" s="37">
        <v>0</v>
      </c>
      <c r="F382" s="37">
        <v>0</v>
      </c>
      <c r="G382" s="37">
        <v>0</v>
      </c>
      <c r="H382" s="37">
        <v>0</v>
      </c>
      <c r="I382" s="37">
        <v>0</v>
      </c>
      <c r="J382" s="37">
        <v>0</v>
      </c>
      <c r="K382" s="37">
        <v>0</v>
      </c>
      <c r="L382" s="37">
        <v>0</v>
      </c>
      <c r="M382" s="37">
        <v>0</v>
      </c>
      <c r="N382" s="37">
        <v>221882.5</v>
      </c>
      <c r="O382" s="37">
        <v>0</v>
      </c>
      <c r="P382" s="37">
        <v>0</v>
      </c>
      <c r="Q382" s="37">
        <f>SUM(C382:P382)</f>
        <v>221882.5</v>
      </c>
    </row>
    <row r="383" spans="1:17" ht="33.75" x14ac:dyDescent="0.25">
      <c r="A383" s="238">
        <v>7476</v>
      </c>
      <c r="B383" s="237" t="s">
        <v>1967</v>
      </c>
      <c r="C383" s="37">
        <v>0</v>
      </c>
      <c r="D383" s="37">
        <v>0</v>
      </c>
      <c r="E383" s="37">
        <v>0</v>
      </c>
      <c r="F383" s="37">
        <v>0</v>
      </c>
      <c r="G383" s="37">
        <v>0</v>
      </c>
      <c r="H383" s="37">
        <v>376524.38</v>
      </c>
      <c r="I383" s="37">
        <v>0</v>
      </c>
      <c r="J383" s="37">
        <v>0</v>
      </c>
      <c r="K383" s="37">
        <v>0</v>
      </c>
      <c r="L383" s="37">
        <v>0</v>
      </c>
      <c r="M383" s="37">
        <v>0</v>
      </c>
      <c r="N383" s="37">
        <v>0</v>
      </c>
      <c r="O383" s="37">
        <v>0</v>
      </c>
      <c r="P383" s="37">
        <v>0</v>
      </c>
      <c r="Q383" s="37">
        <f>SUM(C383:P383)</f>
        <v>376524.38</v>
      </c>
    </row>
    <row r="384" spans="1:17" ht="22.5" x14ac:dyDescent="0.25">
      <c r="A384" s="238">
        <v>74771</v>
      </c>
      <c r="B384" s="237" t="s">
        <v>2054</v>
      </c>
      <c r="C384" s="37">
        <v>0</v>
      </c>
      <c r="D384" s="37">
        <v>1576641.74</v>
      </c>
      <c r="E384" s="37">
        <v>0</v>
      </c>
      <c r="F384" s="37">
        <v>0</v>
      </c>
      <c r="G384" s="37">
        <v>0</v>
      </c>
      <c r="H384" s="37">
        <v>0</v>
      </c>
      <c r="I384" s="37">
        <v>0</v>
      </c>
      <c r="J384" s="37">
        <v>0</v>
      </c>
      <c r="K384" s="37">
        <v>0</v>
      </c>
      <c r="L384" s="37">
        <v>0</v>
      </c>
      <c r="M384" s="37">
        <v>0</v>
      </c>
      <c r="N384" s="37">
        <v>0</v>
      </c>
      <c r="O384" s="37">
        <v>0</v>
      </c>
      <c r="P384" s="37">
        <v>0</v>
      </c>
      <c r="Q384" s="37">
        <f>SUM(C384:P384)</f>
        <v>1576641.74</v>
      </c>
    </row>
    <row r="385" spans="1:17" x14ac:dyDescent="0.25">
      <c r="A385" s="238">
        <v>74778</v>
      </c>
      <c r="B385" s="237" t="s">
        <v>1327</v>
      </c>
      <c r="C385" s="37">
        <v>0</v>
      </c>
      <c r="D385" s="37">
        <v>0</v>
      </c>
      <c r="E385" s="37">
        <v>0</v>
      </c>
      <c r="F385" s="37">
        <v>0</v>
      </c>
      <c r="G385" s="37">
        <v>0</v>
      </c>
      <c r="H385" s="37">
        <v>0</v>
      </c>
      <c r="I385" s="37">
        <v>0</v>
      </c>
      <c r="J385" s="37">
        <v>0</v>
      </c>
      <c r="K385" s="37">
        <v>0</v>
      </c>
      <c r="L385" s="37">
        <v>0</v>
      </c>
      <c r="M385" s="37">
        <v>0</v>
      </c>
      <c r="N385" s="37">
        <v>6210.09</v>
      </c>
      <c r="O385" s="37">
        <v>0</v>
      </c>
      <c r="P385" s="37">
        <v>0</v>
      </c>
      <c r="Q385" s="37">
        <f>SUM(C385:P385)</f>
        <v>6210.09</v>
      </c>
    </row>
    <row r="386" spans="1:17" x14ac:dyDescent="0.25">
      <c r="A386" s="238">
        <v>747811</v>
      </c>
      <c r="B386" s="237" t="s">
        <v>1851</v>
      </c>
      <c r="C386" s="37">
        <v>0</v>
      </c>
      <c r="D386" s="37">
        <v>0</v>
      </c>
      <c r="E386" s="37">
        <v>0</v>
      </c>
      <c r="F386" s="37">
        <v>0</v>
      </c>
      <c r="G386" s="37">
        <v>0</v>
      </c>
      <c r="H386" s="37">
        <v>0</v>
      </c>
      <c r="I386" s="37">
        <v>0</v>
      </c>
      <c r="J386" s="37">
        <v>0</v>
      </c>
      <c r="K386" s="37">
        <v>19664484.23</v>
      </c>
      <c r="L386" s="37">
        <v>0</v>
      </c>
      <c r="M386" s="37">
        <v>0</v>
      </c>
      <c r="N386" s="37">
        <v>0</v>
      </c>
      <c r="O386" s="37">
        <v>0</v>
      </c>
      <c r="P386" s="37">
        <v>0</v>
      </c>
      <c r="Q386" s="37">
        <f>SUM(C386:P386)</f>
        <v>19664484.23</v>
      </c>
    </row>
    <row r="387" spans="1:17" ht="22.5" x14ac:dyDescent="0.25">
      <c r="A387" s="238">
        <v>747812</v>
      </c>
      <c r="B387" s="237" t="s">
        <v>1887</v>
      </c>
      <c r="C387" s="37">
        <v>0</v>
      </c>
      <c r="D387" s="37">
        <v>0</v>
      </c>
      <c r="E387" s="37">
        <v>0</v>
      </c>
      <c r="F387" s="37">
        <v>0</v>
      </c>
      <c r="G387" s="37">
        <v>0</v>
      </c>
      <c r="H387" s="37">
        <v>0</v>
      </c>
      <c r="I387" s="37">
        <v>4938337.8899999997</v>
      </c>
      <c r="J387" s="37">
        <v>0</v>
      </c>
      <c r="K387" s="37">
        <v>0</v>
      </c>
      <c r="L387" s="37">
        <v>0</v>
      </c>
      <c r="M387" s="37">
        <v>0</v>
      </c>
      <c r="N387" s="37">
        <v>0</v>
      </c>
      <c r="O387" s="37">
        <v>0</v>
      </c>
      <c r="P387" s="37">
        <v>0</v>
      </c>
      <c r="Q387" s="37">
        <f>SUM(C387:P387)</f>
        <v>4938337.8899999997</v>
      </c>
    </row>
    <row r="388" spans="1:17" ht="22.5" x14ac:dyDescent="0.25">
      <c r="A388" s="238">
        <v>747813</v>
      </c>
      <c r="B388" s="237" t="s">
        <v>1885</v>
      </c>
      <c r="C388" s="37">
        <v>0</v>
      </c>
      <c r="D388" s="37">
        <v>0</v>
      </c>
      <c r="E388" s="37">
        <v>0</v>
      </c>
      <c r="F388" s="37">
        <v>0</v>
      </c>
      <c r="G388" s="37">
        <v>0</v>
      </c>
      <c r="H388" s="37">
        <v>0</v>
      </c>
      <c r="I388" s="37">
        <v>661738.6</v>
      </c>
      <c r="J388" s="37">
        <v>0</v>
      </c>
      <c r="K388" s="37">
        <v>0</v>
      </c>
      <c r="L388" s="37">
        <v>0</v>
      </c>
      <c r="M388" s="37">
        <v>0</v>
      </c>
      <c r="N388" s="37">
        <v>0</v>
      </c>
      <c r="O388" s="37">
        <v>0</v>
      </c>
      <c r="P388" s="37">
        <v>0</v>
      </c>
      <c r="Q388" s="37">
        <f>SUM(C388:P388)</f>
        <v>661738.6</v>
      </c>
    </row>
    <row r="389" spans="1:17" ht="33.75" x14ac:dyDescent="0.25">
      <c r="A389" s="238">
        <v>7478141</v>
      </c>
      <c r="B389" s="237" t="s">
        <v>1883</v>
      </c>
      <c r="C389" s="37">
        <v>0</v>
      </c>
      <c r="D389" s="37">
        <v>0</v>
      </c>
      <c r="E389" s="37">
        <v>0</v>
      </c>
      <c r="F389" s="37">
        <v>0</v>
      </c>
      <c r="G389" s="37">
        <v>0</v>
      </c>
      <c r="H389" s="37">
        <v>0</v>
      </c>
      <c r="I389" s="37">
        <v>245500</v>
      </c>
      <c r="J389" s="37">
        <v>0</v>
      </c>
      <c r="K389" s="37">
        <v>0</v>
      </c>
      <c r="L389" s="37">
        <v>0</v>
      </c>
      <c r="M389" s="37">
        <v>0</v>
      </c>
      <c r="N389" s="37">
        <v>0</v>
      </c>
      <c r="O389" s="37">
        <v>0</v>
      </c>
      <c r="P389" s="37">
        <v>0</v>
      </c>
      <c r="Q389" s="37">
        <f>SUM(C389:P389)</f>
        <v>245500</v>
      </c>
    </row>
    <row r="390" spans="1:17" ht="22.5" x14ac:dyDescent="0.25">
      <c r="A390" s="238">
        <v>7478142</v>
      </c>
      <c r="B390" s="237" t="s">
        <v>1881</v>
      </c>
      <c r="C390" s="37">
        <v>0</v>
      </c>
      <c r="D390" s="37">
        <v>0</v>
      </c>
      <c r="E390" s="37">
        <v>0</v>
      </c>
      <c r="F390" s="37">
        <v>0</v>
      </c>
      <c r="G390" s="37">
        <v>0</v>
      </c>
      <c r="H390" s="37">
        <v>0</v>
      </c>
      <c r="I390" s="37">
        <v>906000</v>
      </c>
      <c r="J390" s="37">
        <v>0</v>
      </c>
      <c r="K390" s="37">
        <v>0</v>
      </c>
      <c r="L390" s="37">
        <v>0</v>
      </c>
      <c r="M390" s="37">
        <v>0</v>
      </c>
      <c r="N390" s="37">
        <v>0</v>
      </c>
      <c r="O390" s="37">
        <v>0</v>
      </c>
      <c r="P390" s="37">
        <v>0</v>
      </c>
      <c r="Q390" s="37">
        <f>SUM(C390:P390)</f>
        <v>906000</v>
      </c>
    </row>
    <row r="391" spans="1:17" x14ac:dyDescent="0.25">
      <c r="A391" s="238">
        <v>7478228</v>
      </c>
      <c r="B391" s="237" t="s">
        <v>1721</v>
      </c>
      <c r="C391" s="37">
        <v>0</v>
      </c>
      <c r="D391" s="37">
        <v>0</v>
      </c>
      <c r="E391" s="37">
        <v>0</v>
      </c>
      <c r="F391" s="37">
        <v>0</v>
      </c>
      <c r="G391" s="37">
        <v>0</v>
      </c>
      <c r="H391" s="37">
        <v>0</v>
      </c>
      <c r="I391" s="37">
        <v>0</v>
      </c>
      <c r="J391" s="37">
        <v>0</v>
      </c>
      <c r="K391" s="37">
        <v>0</v>
      </c>
      <c r="L391" s="37">
        <v>0</v>
      </c>
      <c r="M391" s="37">
        <v>12875</v>
      </c>
      <c r="N391" s="37">
        <v>0</v>
      </c>
      <c r="O391" s="37">
        <v>0</v>
      </c>
      <c r="P391" s="37">
        <v>0</v>
      </c>
      <c r="Q391" s="37">
        <f>SUM(C391:P391)</f>
        <v>12875</v>
      </c>
    </row>
    <row r="392" spans="1:17" ht="33.75" x14ac:dyDescent="0.25">
      <c r="A392" s="238">
        <v>74783</v>
      </c>
      <c r="B392" s="237" t="s">
        <v>2151</v>
      </c>
      <c r="C392" s="37">
        <v>4055770</v>
      </c>
      <c r="D392" s="37">
        <v>0</v>
      </c>
      <c r="E392" s="37">
        <v>0</v>
      </c>
      <c r="F392" s="37">
        <v>0</v>
      </c>
      <c r="G392" s="37">
        <v>0</v>
      </c>
      <c r="H392" s="37">
        <v>0</v>
      </c>
      <c r="I392" s="37">
        <v>0</v>
      </c>
      <c r="J392" s="37">
        <v>0</v>
      </c>
      <c r="K392" s="37">
        <v>0</v>
      </c>
      <c r="L392" s="37">
        <v>0</v>
      </c>
      <c r="M392" s="37">
        <v>0</v>
      </c>
      <c r="N392" s="37">
        <v>0</v>
      </c>
      <c r="O392" s="37">
        <v>0</v>
      </c>
      <c r="P392" s="37">
        <v>0</v>
      </c>
      <c r="Q392" s="37">
        <f>SUM(C392:P392)</f>
        <v>4055770</v>
      </c>
    </row>
    <row r="393" spans="1:17" ht="22.5" x14ac:dyDescent="0.25">
      <c r="A393" s="238">
        <v>74788</v>
      </c>
      <c r="B393" s="237" t="s">
        <v>1719</v>
      </c>
      <c r="C393" s="37">
        <v>0</v>
      </c>
      <c r="D393" s="37">
        <v>6500</v>
      </c>
      <c r="E393" s="37">
        <v>0</v>
      </c>
      <c r="F393" s="37">
        <v>0</v>
      </c>
      <c r="G393" s="37">
        <v>0</v>
      </c>
      <c r="H393" s="37">
        <v>0</v>
      </c>
      <c r="I393" s="37">
        <v>31287.21</v>
      </c>
      <c r="J393" s="37">
        <v>0</v>
      </c>
      <c r="K393" s="37">
        <v>0</v>
      </c>
      <c r="L393" s="37">
        <v>0</v>
      </c>
      <c r="M393" s="37">
        <v>463306.72</v>
      </c>
      <c r="N393" s="37">
        <v>0</v>
      </c>
      <c r="O393" s="37">
        <v>0</v>
      </c>
      <c r="P393" s="37">
        <v>0</v>
      </c>
      <c r="Q393" s="37">
        <f>SUM(C393:P393)</f>
        <v>501093.93</v>
      </c>
    </row>
    <row r="394" spans="1:17" ht="45" x14ac:dyDescent="0.25">
      <c r="A394" s="238">
        <v>7482</v>
      </c>
      <c r="B394" s="237" t="s">
        <v>2149</v>
      </c>
      <c r="C394" s="37">
        <v>58352</v>
      </c>
      <c r="D394" s="37">
        <v>0</v>
      </c>
      <c r="E394" s="37">
        <v>0</v>
      </c>
      <c r="F394" s="37">
        <v>0</v>
      </c>
      <c r="G394" s="37">
        <v>0</v>
      </c>
      <c r="H394" s="37">
        <v>0</v>
      </c>
      <c r="I394" s="37">
        <v>0</v>
      </c>
      <c r="J394" s="37">
        <v>0</v>
      </c>
      <c r="K394" s="37">
        <v>0</v>
      </c>
      <c r="L394" s="37">
        <v>0</v>
      </c>
      <c r="M394" s="37">
        <v>0</v>
      </c>
      <c r="N394" s="37">
        <v>0</v>
      </c>
      <c r="O394" s="37">
        <v>0</v>
      </c>
      <c r="P394" s="37">
        <v>0</v>
      </c>
      <c r="Q394" s="37">
        <f>SUM(C394:P394)</f>
        <v>58352</v>
      </c>
    </row>
    <row r="395" spans="1:17" x14ac:dyDescent="0.25">
      <c r="A395" s="238">
        <v>74832</v>
      </c>
      <c r="B395" s="237" t="s">
        <v>2147</v>
      </c>
      <c r="C395" s="37">
        <v>17636534</v>
      </c>
      <c r="D395" s="37">
        <v>0</v>
      </c>
      <c r="E395" s="37">
        <v>0</v>
      </c>
      <c r="F395" s="37">
        <v>0</v>
      </c>
      <c r="G395" s="37">
        <v>0</v>
      </c>
      <c r="H395" s="37">
        <v>0</v>
      </c>
      <c r="I395" s="37">
        <v>0</v>
      </c>
      <c r="J395" s="37">
        <v>0</v>
      </c>
      <c r="K395" s="37">
        <v>0</v>
      </c>
      <c r="L395" s="37">
        <v>0</v>
      </c>
      <c r="M395" s="37">
        <v>0</v>
      </c>
      <c r="N395" s="37">
        <v>0</v>
      </c>
      <c r="O395" s="37">
        <v>0</v>
      </c>
      <c r="P395" s="37">
        <v>0</v>
      </c>
      <c r="Q395" s="37">
        <f>SUM(C395:P395)</f>
        <v>17636534</v>
      </c>
    </row>
    <row r="396" spans="1:17" ht="33.75" x14ac:dyDescent="0.25">
      <c r="A396" s="238">
        <v>74833</v>
      </c>
      <c r="B396" s="237" t="s">
        <v>2145</v>
      </c>
      <c r="C396" s="37">
        <v>34187</v>
      </c>
      <c r="D396" s="37">
        <v>0</v>
      </c>
      <c r="E396" s="37">
        <v>0</v>
      </c>
      <c r="F396" s="37">
        <v>0</v>
      </c>
      <c r="G396" s="37">
        <v>0</v>
      </c>
      <c r="H396" s="37">
        <v>0</v>
      </c>
      <c r="I396" s="37">
        <v>0</v>
      </c>
      <c r="J396" s="37">
        <v>0</v>
      </c>
      <c r="K396" s="37">
        <v>0</v>
      </c>
      <c r="L396" s="37">
        <v>0</v>
      </c>
      <c r="M396" s="37">
        <v>0</v>
      </c>
      <c r="N396" s="37">
        <v>0</v>
      </c>
      <c r="O396" s="37">
        <v>0</v>
      </c>
      <c r="P396" s="37">
        <v>0</v>
      </c>
      <c r="Q396" s="37">
        <f>SUM(C396:P396)</f>
        <v>34187</v>
      </c>
    </row>
    <row r="397" spans="1:17" ht="33.75" x14ac:dyDescent="0.25">
      <c r="A397" s="238">
        <v>74834</v>
      </c>
      <c r="B397" s="237" t="s">
        <v>2143</v>
      </c>
      <c r="C397" s="37">
        <v>120118</v>
      </c>
      <c r="D397" s="37">
        <v>0</v>
      </c>
      <c r="E397" s="37">
        <v>0</v>
      </c>
      <c r="F397" s="37">
        <v>0</v>
      </c>
      <c r="G397" s="37">
        <v>0</v>
      </c>
      <c r="H397" s="37">
        <v>0</v>
      </c>
      <c r="I397" s="37">
        <v>0</v>
      </c>
      <c r="J397" s="37">
        <v>0</v>
      </c>
      <c r="K397" s="37">
        <v>0</v>
      </c>
      <c r="L397" s="37">
        <v>0</v>
      </c>
      <c r="M397" s="37">
        <v>0</v>
      </c>
      <c r="N397" s="37">
        <v>0</v>
      </c>
      <c r="O397" s="37">
        <v>0</v>
      </c>
      <c r="P397" s="37">
        <v>0</v>
      </c>
      <c r="Q397" s="37">
        <f>SUM(C397:P397)</f>
        <v>120118</v>
      </c>
    </row>
    <row r="398" spans="1:17" ht="33.75" x14ac:dyDescent="0.25">
      <c r="A398" s="238">
        <v>74835</v>
      </c>
      <c r="B398" s="237" t="s">
        <v>2141</v>
      </c>
      <c r="C398" s="37">
        <v>6212833</v>
      </c>
      <c r="D398" s="37">
        <v>0</v>
      </c>
      <c r="E398" s="37">
        <v>0</v>
      </c>
      <c r="F398" s="37">
        <v>0</v>
      </c>
      <c r="G398" s="37">
        <v>0</v>
      </c>
      <c r="H398" s="37">
        <v>0</v>
      </c>
      <c r="I398" s="37">
        <v>0</v>
      </c>
      <c r="J398" s="37">
        <v>0</v>
      </c>
      <c r="K398" s="37">
        <v>0</v>
      </c>
      <c r="L398" s="37">
        <v>0</v>
      </c>
      <c r="M398" s="37">
        <v>0</v>
      </c>
      <c r="N398" s="37">
        <v>0</v>
      </c>
      <c r="O398" s="37">
        <v>0</v>
      </c>
      <c r="P398" s="37">
        <v>0</v>
      </c>
      <c r="Q398" s="37">
        <f>SUM(C398:P398)</f>
        <v>6212833</v>
      </c>
    </row>
    <row r="399" spans="1:17" ht="33.75" x14ac:dyDescent="0.25">
      <c r="A399" s="238">
        <v>74838</v>
      </c>
      <c r="B399" s="237" t="s">
        <v>2139</v>
      </c>
      <c r="C399" s="37">
        <v>7615305</v>
      </c>
      <c r="D399" s="37">
        <v>0</v>
      </c>
      <c r="E399" s="37">
        <v>0</v>
      </c>
      <c r="F399" s="37">
        <v>0</v>
      </c>
      <c r="G399" s="37">
        <v>0</v>
      </c>
      <c r="H399" s="37">
        <v>0</v>
      </c>
      <c r="I399" s="37">
        <v>0</v>
      </c>
      <c r="J399" s="37">
        <v>0</v>
      </c>
      <c r="K399" s="37">
        <v>0</v>
      </c>
      <c r="L399" s="37">
        <v>0</v>
      </c>
      <c r="M399" s="37">
        <v>0</v>
      </c>
      <c r="N399" s="37">
        <v>0</v>
      </c>
      <c r="O399" s="37">
        <v>0</v>
      </c>
      <c r="P399" s="37">
        <v>0</v>
      </c>
      <c r="Q399" s="37">
        <f>SUM(C399:P399)</f>
        <v>7615305</v>
      </c>
    </row>
    <row r="400" spans="1:17" ht="33.75" x14ac:dyDescent="0.25">
      <c r="A400" s="238">
        <v>74881</v>
      </c>
      <c r="B400" s="237" t="s">
        <v>2014</v>
      </c>
      <c r="C400" s="37">
        <v>0</v>
      </c>
      <c r="D400" s="37">
        <v>0</v>
      </c>
      <c r="E400" s="37">
        <v>0</v>
      </c>
      <c r="F400" s="37">
        <v>1031543.1</v>
      </c>
      <c r="G400" s="37">
        <v>0</v>
      </c>
      <c r="H400" s="37">
        <v>0</v>
      </c>
      <c r="I400" s="37">
        <v>0</v>
      </c>
      <c r="J400" s="37">
        <v>0</v>
      </c>
      <c r="K400" s="37">
        <v>0</v>
      </c>
      <c r="L400" s="37">
        <v>0</v>
      </c>
      <c r="M400" s="37">
        <v>0</v>
      </c>
      <c r="N400" s="37">
        <v>0</v>
      </c>
      <c r="O400" s="37">
        <v>0</v>
      </c>
      <c r="P400" s="37">
        <v>0</v>
      </c>
      <c r="Q400" s="37">
        <f>SUM(C400:P400)</f>
        <v>1031543.1</v>
      </c>
    </row>
    <row r="401" spans="1:17" ht="33.75" x14ac:dyDescent="0.25">
      <c r="A401" s="238">
        <v>7511</v>
      </c>
      <c r="B401" s="237" t="s">
        <v>1849</v>
      </c>
      <c r="C401" s="37">
        <v>0</v>
      </c>
      <c r="D401" s="37">
        <v>0</v>
      </c>
      <c r="E401" s="37">
        <v>0</v>
      </c>
      <c r="F401" s="37">
        <v>0</v>
      </c>
      <c r="G401" s="37">
        <v>0</v>
      </c>
      <c r="H401" s="37">
        <v>0</v>
      </c>
      <c r="I401" s="37">
        <v>118373.37</v>
      </c>
      <c r="J401" s="37">
        <v>0</v>
      </c>
      <c r="K401" s="37">
        <v>1885.71</v>
      </c>
      <c r="L401" s="37">
        <v>0</v>
      </c>
      <c r="M401" s="37">
        <v>0</v>
      </c>
      <c r="N401" s="37">
        <v>0</v>
      </c>
      <c r="O401" s="37">
        <v>0</v>
      </c>
      <c r="P401" s="37">
        <v>0</v>
      </c>
      <c r="Q401" s="37">
        <f>SUM(C401:P401)</f>
        <v>120259.08</v>
      </c>
    </row>
    <row r="402" spans="1:17" ht="33.75" x14ac:dyDescent="0.25">
      <c r="A402" s="238">
        <v>7512</v>
      </c>
      <c r="B402" s="237" t="s">
        <v>1879</v>
      </c>
      <c r="C402" s="37">
        <v>0</v>
      </c>
      <c r="D402" s="37">
        <v>0</v>
      </c>
      <c r="E402" s="37">
        <v>0</v>
      </c>
      <c r="F402" s="37">
        <v>0</v>
      </c>
      <c r="G402" s="37">
        <v>0</v>
      </c>
      <c r="H402" s="37">
        <v>0</v>
      </c>
      <c r="I402" s="37">
        <v>133654.14000000001</v>
      </c>
      <c r="J402" s="37">
        <v>0</v>
      </c>
      <c r="K402" s="37">
        <v>0</v>
      </c>
      <c r="L402" s="37">
        <v>0</v>
      </c>
      <c r="M402" s="37">
        <v>0</v>
      </c>
      <c r="N402" s="37">
        <v>0</v>
      </c>
      <c r="O402" s="37">
        <v>0</v>
      </c>
      <c r="P402" s="37">
        <v>0</v>
      </c>
      <c r="Q402" s="37">
        <f>SUM(C402:P402)</f>
        <v>133654.14000000001</v>
      </c>
    </row>
    <row r="403" spans="1:17" ht="33.75" x14ac:dyDescent="0.25">
      <c r="A403" s="238">
        <v>7513</v>
      </c>
      <c r="B403" s="237" t="s">
        <v>1877</v>
      </c>
      <c r="C403" s="37">
        <v>0</v>
      </c>
      <c r="D403" s="37">
        <v>0</v>
      </c>
      <c r="E403" s="37">
        <v>0</v>
      </c>
      <c r="F403" s="37">
        <v>0</v>
      </c>
      <c r="G403" s="37">
        <v>0</v>
      </c>
      <c r="H403" s="37">
        <v>0</v>
      </c>
      <c r="I403" s="37">
        <v>15249005.23</v>
      </c>
      <c r="J403" s="37">
        <v>0</v>
      </c>
      <c r="K403" s="37">
        <v>0</v>
      </c>
      <c r="L403" s="37">
        <v>0</v>
      </c>
      <c r="M403" s="37">
        <v>0</v>
      </c>
      <c r="N403" s="37">
        <v>0</v>
      </c>
      <c r="O403" s="37">
        <v>0</v>
      </c>
      <c r="P403" s="37">
        <v>0</v>
      </c>
      <c r="Q403" s="37">
        <f>SUM(C403:P403)</f>
        <v>15249005.23</v>
      </c>
    </row>
    <row r="404" spans="1:17" ht="22.5" x14ac:dyDescent="0.25">
      <c r="A404" s="238">
        <v>7518</v>
      </c>
      <c r="B404" s="237" t="s">
        <v>1847</v>
      </c>
      <c r="C404" s="37">
        <v>0</v>
      </c>
      <c r="D404" s="37">
        <v>0</v>
      </c>
      <c r="E404" s="37">
        <v>0</v>
      </c>
      <c r="F404" s="37">
        <v>0</v>
      </c>
      <c r="G404" s="37">
        <v>0</v>
      </c>
      <c r="H404" s="37">
        <v>0</v>
      </c>
      <c r="I404" s="37">
        <v>17589.099999999999</v>
      </c>
      <c r="J404" s="37">
        <v>0</v>
      </c>
      <c r="K404" s="37">
        <v>2689.8</v>
      </c>
      <c r="L404" s="37">
        <v>0</v>
      </c>
      <c r="M404" s="37">
        <v>0</v>
      </c>
      <c r="N404" s="37">
        <v>0</v>
      </c>
      <c r="O404" s="37">
        <v>0</v>
      </c>
      <c r="P404" s="37">
        <v>0</v>
      </c>
      <c r="Q404" s="37">
        <f>SUM(C404:P404)</f>
        <v>20278.899999999998</v>
      </c>
    </row>
    <row r="405" spans="1:17" x14ac:dyDescent="0.25">
      <c r="A405" s="238">
        <v>752</v>
      </c>
      <c r="B405" s="237" t="s">
        <v>2012</v>
      </c>
      <c r="C405" s="37">
        <v>783823.07</v>
      </c>
      <c r="D405" s="37">
        <v>0</v>
      </c>
      <c r="E405" s="37">
        <v>0</v>
      </c>
      <c r="F405" s="37">
        <v>23472.48</v>
      </c>
      <c r="G405" s="37">
        <v>0</v>
      </c>
      <c r="H405" s="37">
        <v>0</v>
      </c>
      <c r="I405" s="37">
        <v>0</v>
      </c>
      <c r="J405" s="37">
        <v>0</v>
      </c>
      <c r="K405" s="37">
        <v>0</v>
      </c>
      <c r="L405" s="37">
        <v>0</v>
      </c>
      <c r="M405" s="37">
        <v>0</v>
      </c>
      <c r="N405" s="37">
        <v>0</v>
      </c>
      <c r="O405" s="37">
        <v>0</v>
      </c>
      <c r="P405" s="37">
        <v>0</v>
      </c>
      <c r="Q405" s="37">
        <f>SUM(C405:P405)</f>
        <v>807295.54999999993</v>
      </c>
    </row>
    <row r="406" spans="1:17" x14ac:dyDescent="0.25">
      <c r="A406" s="238">
        <v>7533</v>
      </c>
      <c r="B406" s="237" t="s">
        <v>1845</v>
      </c>
      <c r="C406" s="37">
        <v>0</v>
      </c>
      <c r="D406" s="37">
        <v>0</v>
      </c>
      <c r="E406" s="37">
        <v>0</v>
      </c>
      <c r="F406" s="37">
        <v>0</v>
      </c>
      <c r="G406" s="37">
        <v>0</v>
      </c>
      <c r="H406" s="37">
        <v>0</v>
      </c>
      <c r="I406" s="37">
        <v>0</v>
      </c>
      <c r="J406" s="37">
        <v>0</v>
      </c>
      <c r="K406" s="37">
        <v>256801.95</v>
      </c>
      <c r="L406" s="37">
        <v>0</v>
      </c>
      <c r="M406" s="37">
        <v>0</v>
      </c>
      <c r="N406" s="37">
        <v>0</v>
      </c>
      <c r="O406" s="37">
        <v>0</v>
      </c>
      <c r="P406" s="37">
        <v>0</v>
      </c>
      <c r="Q406" s="37">
        <f>SUM(C406:P406)</f>
        <v>256801.95</v>
      </c>
    </row>
    <row r="407" spans="1:17" x14ac:dyDescent="0.25">
      <c r="A407" s="238">
        <v>75342</v>
      </c>
      <c r="B407" s="237" t="s">
        <v>1811</v>
      </c>
      <c r="C407" s="37">
        <v>0</v>
      </c>
      <c r="D407" s="37">
        <v>0</v>
      </c>
      <c r="E407" s="37">
        <v>0</v>
      </c>
      <c r="F407" s="37">
        <v>0</v>
      </c>
      <c r="G407" s="37">
        <v>0</v>
      </c>
      <c r="H407" s="37">
        <v>0</v>
      </c>
      <c r="I407" s="37">
        <v>0</v>
      </c>
      <c r="J407" s="37">
        <v>0</v>
      </c>
      <c r="K407" s="37">
        <v>0</v>
      </c>
      <c r="L407" s="37">
        <v>767151.06</v>
      </c>
      <c r="M407" s="37">
        <v>0</v>
      </c>
      <c r="N407" s="37">
        <v>0</v>
      </c>
      <c r="O407" s="37">
        <v>0</v>
      </c>
      <c r="P407" s="37">
        <v>0</v>
      </c>
      <c r="Q407" s="37">
        <f>SUM(C407:P407)</f>
        <v>767151.06</v>
      </c>
    </row>
    <row r="408" spans="1:17" ht="22.5" x14ac:dyDescent="0.25">
      <c r="A408" s="238">
        <v>75343</v>
      </c>
      <c r="B408" s="237" t="s">
        <v>1809</v>
      </c>
      <c r="C408" s="37">
        <v>0</v>
      </c>
      <c r="D408" s="37">
        <v>0</v>
      </c>
      <c r="E408" s="37">
        <v>0</v>
      </c>
      <c r="F408" s="37">
        <v>0</v>
      </c>
      <c r="G408" s="37">
        <v>0</v>
      </c>
      <c r="H408" s="37">
        <v>0</v>
      </c>
      <c r="I408" s="37">
        <v>0</v>
      </c>
      <c r="J408" s="37">
        <v>0</v>
      </c>
      <c r="K408" s="37">
        <v>0</v>
      </c>
      <c r="L408" s="37">
        <v>86139</v>
      </c>
      <c r="M408" s="37">
        <v>0</v>
      </c>
      <c r="N408" s="37">
        <v>0</v>
      </c>
      <c r="O408" s="37">
        <v>0</v>
      </c>
      <c r="P408" s="37">
        <v>0</v>
      </c>
      <c r="Q408" s="37">
        <f>SUM(C408:P408)</f>
        <v>86139</v>
      </c>
    </row>
    <row r="409" spans="1:17" x14ac:dyDescent="0.25">
      <c r="A409" s="238">
        <v>7535</v>
      </c>
      <c r="B409" s="237" t="s">
        <v>1875</v>
      </c>
      <c r="C409" s="37">
        <v>0</v>
      </c>
      <c r="D409" s="37">
        <v>0</v>
      </c>
      <c r="E409" s="37">
        <v>0</v>
      </c>
      <c r="F409" s="37">
        <v>0</v>
      </c>
      <c r="G409" s="37">
        <v>0</v>
      </c>
      <c r="H409" s="37">
        <v>0</v>
      </c>
      <c r="I409" s="37">
        <v>235749.65</v>
      </c>
      <c r="J409" s="37">
        <v>0</v>
      </c>
      <c r="K409" s="37">
        <v>0</v>
      </c>
      <c r="L409" s="37">
        <v>0</v>
      </c>
      <c r="M409" s="37">
        <v>0</v>
      </c>
      <c r="N409" s="37">
        <v>0</v>
      </c>
      <c r="O409" s="37">
        <v>0</v>
      </c>
      <c r="P409" s="37">
        <v>0</v>
      </c>
      <c r="Q409" s="37">
        <f>SUM(C409:P409)</f>
        <v>235749.65</v>
      </c>
    </row>
    <row r="410" spans="1:17" ht="22.5" x14ac:dyDescent="0.25">
      <c r="A410" s="238">
        <v>757</v>
      </c>
      <c r="B410" s="237" t="s">
        <v>1717</v>
      </c>
      <c r="C410" s="37">
        <v>0</v>
      </c>
      <c r="D410" s="37">
        <v>0</v>
      </c>
      <c r="E410" s="37">
        <v>0</v>
      </c>
      <c r="F410" s="37">
        <v>0</v>
      </c>
      <c r="G410" s="37">
        <v>0</v>
      </c>
      <c r="H410" s="37">
        <v>0</v>
      </c>
      <c r="I410" s="37">
        <v>0</v>
      </c>
      <c r="J410" s="37">
        <v>0</v>
      </c>
      <c r="K410" s="37">
        <v>0</v>
      </c>
      <c r="L410" s="37">
        <v>0</v>
      </c>
      <c r="M410" s="37">
        <v>110000</v>
      </c>
      <c r="N410" s="37">
        <v>0</v>
      </c>
      <c r="O410" s="37">
        <v>0</v>
      </c>
      <c r="P410" s="37">
        <v>0</v>
      </c>
      <c r="Q410" s="37">
        <f>SUM(C410:P410)</f>
        <v>110000</v>
      </c>
    </row>
    <row r="411" spans="1:17" ht="22.5" x14ac:dyDescent="0.25">
      <c r="A411" s="238">
        <v>7588</v>
      </c>
      <c r="B411" s="237" t="s">
        <v>1654</v>
      </c>
      <c r="C411" s="37">
        <v>55072.33</v>
      </c>
      <c r="D411" s="37">
        <v>1358555.32</v>
      </c>
      <c r="E411" s="37">
        <v>0</v>
      </c>
      <c r="F411" s="37">
        <v>2232.1</v>
      </c>
      <c r="G411" s="37">
        <v>4277.38</v>
      </c>
      <c r="H411" s="37">
        <v>0</v>
      </c>
      <c r="I411" s="37">
        <v>469411.02</v>
      </c>
      <c r="J411" s="37">
        <v>0</v>
      </c>
      <c r="K411" s="37">
        <v>0</v>
      </c>
      <c r="L411" s="37">
        <v>3027.85</v>
      </c>
      <c r="M411" s="37">
        <v>6962.39</v>
      </c>
      <c r="N411" s="37">
        <v>21995</v>
      </c>
      <c r="O411" s="37">
        <v>0</v>
      </c>
      <c r="P411" s="37">
        <v>0</v>
      </c>
      <c r="Q411" s="37">
        <f>SUM(C411:P411)</f>
        <v>1921533.3900000001</v>
      </c>
    </row>
    <row r="412" spans="1:17" x14ac:dyDescent="0.25">
      <c r="A412" s="238">
        <v>761</v>
      </c>
      <c r="B412" s="237" t="s">
        <v>2137</v>
      </c>
      <c r="C412" s="37">
        <v>69011.41</v>
      </c>
      <c r="D412" s="37">
        <v>0</v>
      </c>
      <c r="E412" s="37">
        <v>0</v>
      </c>
      <c r="F412" s="37">
        <v>0</v>
      </c>
      <c r="G412" s="37">
        <v>0</v>
      </c>
      <c r="H412" s="37">
        <v>0</v>
      </c>
      <c r="I412" s="37">
        <v>0</v>
      </c>
      <c r="J412" s="37">
        <v>0</v>
      </c>
      <c r="K412" s="37">
        <v>0</v>
      </c>
      <c r="L412" s="37">
        <v>0</v>
      </c>
      <c r="M412" s="37">
        <v>0</v>
      </c>
      <c r="N412" s="37">
        <v>0</v>
      </c>
      <c r="O412" s="37">
        <v>0</v>
      </c>
      <c r="P412" s="37">
        <v>0</v>
      </c>
      <c r="Q412" s="37">
        <f>SUM(C412:P412)</f>
        <v>69011.41</v>
      </c>
    </row>
    <row r="413" spans="1:17" x14ac:dyDescent="0.25">
      <c r="A413" s="238">
        <v>7688</v>
      </c>
      <c r="B413" s="237" t="s">
        <v>1327</v>
      </c>
      <c r="C413" s="37">
        <v>111664.31</v>
      </c>
      <c r="D413" s="37">
        <v>0</v>
      </c>
      <c r="E413" s="37">
        <v>0</v>
      </c>
      <c r="F413" s="37">
        <v>0</v>
      </c>
      <c r="G413" s="37">
        <v>0</v>
      </c>
      <c r="H413" s="37">
        <v>0</v>
      </c>
      <c r="I413" s="37">
        <v>0</v>
      </c>
      <c r="J413" s="37">
        <v>0</v>
      </c>
      <c r="K413" s="37">
        <v>0</v>
      </c>
      <c r="L413" s="37">
        <v>0</v>
      </c>
      <c r="M413" s="37">
        <v>0</v>
      </c>
      <c r="N413" s="37">
        <v>0</v>
      </c>
      <c r="O413" s="37">
        <v>0</v>
      </c>
      <c r="P413" s="37">
        <v>0</v>
      </c>
      <c r="Q413" s="37">
        <f>SUM(C413:P413)</f>
        <v>111664.31</v>
      </c>
    </row>
    <row r="414" spans="1:17" x14ac:dyDescent="0.25">
      <c r="A414" s="238">
        <v>7711</v>
      </c>
      <c r="B414" s="237" t="s">
        <v>1715</v>
      </c>
      <c r="C414" s="37">
        <v>0</v>
      </c>
      <c r="D414" s="37">
        <v>5796.9</v>
      </c>
      <c r="E414" s="37">
        <v>0</v>
      </c>
      <c r="F414" s="37">
        <v>8187.19</v>
      </c>
      <c r="G414" s="37">
        <v>0</v>
      </c>
      <c r="H414" s="37">
        <v>0</v>
      </c>
      <c r="I414" s="37">
        <v>1754.8</v>
      </c>
      <c r="J414" s="37">
        <v>0</v>
      </c>
      <c r="K414" s="37">
        <v>0</v>
      </c>
      <c r="L414" s="37">
        <v>32252</v>
      </c>
      <c r="M414" s="37">
        <v>88129</v>
      </c>
      <c r="N414" s="37">
        <v>0</v>
      </c>
      <c r="O414" s="37">
        <v>0</v>
      </c>
      <c r="P414" s="37">
        <v>0</v>
      </c>
      <c r="Q414" s="37">
        <f>SUM(C414:P414)</f>
        <v>136119.89000000001</v>
      </c>
    </row>
    <row r="415" spans="1:17" ht="22.5" x14ac:dyDescent="0.25">
      <c r="A415" s="238">
        <v>7714</v>
      </c>
      <c r="B415" s="237" t="s">
        <v>2134</v>
      </c>
      <c r="C415" s="37">
        <v>3815.48</v>
      </c>
      <c r="D415" s="37">
        <v>0</v>
      </c>
      <c r="E415" s="37">
        <v>0</v>
      </c>
      <c r="F415" s="37">
        <v>0</v>
      </c>
      <c r="G415" s="37">
        <v>0</v>
      </c>
      <c r="H415" s="37">
        <v>0</v>
      </c>
      <c r="I415" s="37">
        <v>0</v>
      </c>
      <c r="J415" s="37">
        <v>0</v>
      </c>
      <c r="K415" s="37">
        <v>0</v>
      </c>
      <c r="L415" s="37">
        <v>0</v>
      </c>
      <c r="M415" s="37">
        <v>0</v>
      </c>
      <c r="N415" s="37">
        <v>0</v>
      </c>
      <c r="O415" s="37">
        <v>0</v>
      </c>
      <c r="P415" s="37">
        <v>0</v>
      </c>
      <c r="Q415" s="37">
        <f>SUM(C415:P415)</f>
        <v>3815.48</v>
      </c>
    </row>
    <row r="416" spans="1:17" ht="33.75" x14ac:dyDescent="0.25">
      <c r="A416" s="238">
        <v>7718</v>
      </c>
      <c r="B416" s="237" t="s">
        <v>2010</v>
      </c>
      <c r="C416" s="37">
        <v>618530.73</v>
      </c>
      <c r="D416" s="37">
        <v>0</v>
      </c>
      <c r="E416" s="37">
        <v>110000</v>
      </c>
      <c r="F416" s="37">
        <v>6787.97</v>
      </c>
      <c r="G416" s="37">
        <v>0</v>
      </c>
      <c r="H416" s="37">
        <v>0</v>
      </c>
      <c r="I416" s="37">
        <v>0</v>
      </c>
      <c r="J416" s="37">
        <v>0</v>
      </c>
      <c r="K416" s="37">
        <v>0</v>
      </c>
      <c r="L416" s="37">
        <v>0</v>
      </c>
      <c r="M416" s="37">
        <v>0</v>
      </c>
      <c r="N416" s="37">
        <v>0</v>
      </c>
      <c r="O416" s="37">
        <v>0</v>
      </c>
      <c r="P416" s="37">
        <v>0</v>
      </c>
      <c r="Q416" s="37">
        <f>SUM(C416:P416)</f>
        <v>735318.7</v>
      </c>
    </row>
    <row r="417" spans="1:17" ht="33.75" x14ac:dyDescent="0.25">
      <c r="A417" s="238">
        <v>773</v>
      </c>
      <c r="B417" s="237" t="s">
        <v>1873</v>
      </c>
      <c r="C417" s="37">
        <v>4495.76</v>
      </c>
      <c r="D417" s="37">
        <v>0</v>
      </c>
      <c r="E417" s="37">
        <v>0</v>
      </c>
      <c r="F417" s="37">
        <v>0</v>
      </c>
      <c r="G417" s="37">
        <v>0</v>
      </c>
      <c r="H417" s="37">
        <v>0</v>
      </c>
      <c r="I417" s="37">
        <v>22359.53</v>
      </c>
      <c r="J417" s="37">
        <v>0</v>
      </c>
      <c r="K417" s="37">
        <v>0</v>
      </c>
      <c r="L417" s="37">
        <v>0</v>
      </c>
      <c r="M417" s="37">
        <v>0</v>
      </c>
      <c r="N417" s="37">
        <v>0</v>
      </c>
      <c r="O417" s="37">
        <v>0</v>
      </c>
      <c r="P417" s="37">
        <v>0</v>
      </c>
      <c r="Q417" s="37">
        <f>SUM(C417:P417)</f>
        <v>26855.29</v>
      </c>
    </row>
    <row r="418" spans="1:17" ht="22.5" x14ac:dyDescent="0.25">
      <c r="A418" s="238">
        <v>775</v>
      </c>
      <c r="B418" s="237" t="s">
        <v>1713</v>
      </c>
      <c r="C418" s="37">
        <v>2082942.08</v>
      </c>
      <c r="D418" s="37">
        <v>0</v>
      </c>
      <c r="E418" s="37">
        <v>0</v>
      </c>
      <c r="F418" s="37">
        <v>0</v>
      </c>
      <c r="G418" s="37">
        <v>0</v>
      </c>
      <c r="H418" s="37">
        <v>0</v>
      </c>
      <c r="I418" s="37">
        <v>0</v>
      </c>
      <c r="J418" s="37">
        <v>0</v>
      </c>
      <c r="K418" s="37">
        <v>0</v>
      </c>
      <c r="L418" s="37">
        <v>0</v>
      </c>
      <c r="M418" s="37">
        <v>543431.30000000005</v>
      </c>
      <c r="N418" s="37">
        <v>0</v>
      </c>
      <c r="O418" s="37">
        <v>0</v>
      </c>
      <c r="P418" s="37">
        <v>0</v>
      </c>
      <c r="Q418" s="37">
        <f>SUM(C418:P418)</f>
        <v>2626373.38</v>
      </c>
    </row>
    <row r="419" spans="1:17" ht="22.5" x14ac:dyDescent="0.25">
      <c r="A419" s="238">
        <v>7788</v>
      </c>
      <c r="B419" s="237" t="s">
        <v>1711</v>
      </c>
      <c r="C419" s="37">
        <v>243819.22</v>
      </c>
      <c r="D419" s="37">
        <v>0</v>
      </c>
      <c r="E419" s="37">
        <v>0</v>
      </c>
      <c r="F419" s="37">
        <v>3789.49</v>
      </c>
      <c r="G419" s="37">
        <v>0</v>
      </c>
      <c r="H419" s="37">
        <v>0</v>
      </c>
      <c r="I419" s="37">
        <v>31850.58</v>
      </c>
      <c r="J419" s="37">
        <v>0</v>
      </c>
      <c r="K419" s="37">
        <v>0</v>
      </c>
      <c r="L419" s="37">
        <v>2500</v>
      </c>
      <c r="M419" s="37">
        <v>239224.39</v>
      </c>
      <c r="N419" s="37">
        <v>0</v>
      </c>
      <c r="O419" s="37">
        <v>0</v>
      </c>
      <c r="P419" s="37">
        <v>0</v>
      </c>
      <c r="Q419" s="37">
        <f>SUM(C419:P419)</f>
        <v>521183.68</v>
      </c>
    </row>
    <row r="420" spans="1:17" ht="12.75" x14ac:dyDescent="0.25">
      <c r="A420" s="234" t="s">
        <v>2133</v>
      </c>
      <c r="B420" s="233"/>
      <c r="C420" s="175">
        <v>9416936.4900000002</v>
      </c>
      <c r="D420" s="175">
        <v>0</v>
      </c>
      <c r="E420" s="175">
        <v>0</v>
      </c>
      <c r="F420" s="175">
        <v>0</v>
      </c>
      <c r="G420" s="175">
        <v>0</v>
      </c>
      <c r="H420" s="175">
        <v>0</v>
      </c>
      <c r="I420" s="175">
        <v>0</v>
      </c>
      <c r="J420" s="175">
        <v>0</v>
      </c>
      <c r="K420" s="175">
        <v>0</v>
      </c>
      <c r="L420" s="175">
        <v>0</v>
      </c>
      <c r="M420" s="175">
        <v>0</v>
      </c>
      <c r="N420" s="175">
        <v>0</v>
      </c>
      <c r="O420" s="175">
        <v>0</v>
      </c>
      <c r="P420" s="175">
        <v>0</v>
      </c>
      <c r="Q420" s="175">
        <f>SUM(C420:P420)</f>
        <v>9416936.4900000002</v>
      </c>
    </row>
    <row r="421" spans="1:17" ht="12.75" x14ac:dyDescent="0.25">
      <c r="A421" s="234" t="s">
        <v>2260</v>
      </c>
      <c r="B421" s="233"/>
      <c r="C421" s="175">
        <v>9416936.4900000002</v>
      </c>
      <c r="D421" s="175">
        <v>0</v>
      </c>
      <c r="E421" s="175">
        <v>0</v>
      </c>
      <c r="F421" s="175">
        <v>0</v>
      </c>
      <c r="G421" s="175">
        <v>0</v>
      </c>
      <c r="H421" s="175">
        <v>0</v>
      </c>
      <c r="I421" s="175">
        <v>0</v>
      </c>
      <c r="J421" s="175">
        <v>0</v>
      </c>
      <c r="K421" s="175">
        <v>0</v>
      </c>
      <c r="L421" s="175">
        <v>0</v>
      </c>
      <c r="M421" s="175">
        <v>0</v>
      </c>
      <c r="N421" s="175">
        <v>0</v>
      </c>
      <c r="O421" s="175">
        <v>0</v>
      </c>
      <c r="P421" s="175">
        <v>0</v>
      </c>
      <c r="Q421" s="175">
        <f>SUM(C421:P421)</f>
        <v>9416936.4900000002</v>
      </c>
    </row>
    <row r="422" spans="1:17" ht="45" x14ac:dyDescent="0.25">
      <c r="A422" s="236">
        <v>7761</v>
      </c>
      <c r="B422" s="235" t="s">
        <v>2131</v>
      </c>
      <c r="C422" s="175">
        <v>795306.49</v>
      </c>
      <c r="D422" s="175">
        <v>0</v>
      </c>
      <c r="E422" s="175">
        <v>0</v>
      </c>
      <c r="F422" s="175">
        <v>0</v>
      </c>
      <c r="G422" s="175">
        <v>0</v>
      </c>
      <c r="H422" s="175">
        <v>0</v>
      </c>
      <c r="I422" s="175">
        <v>0</v>
      </c>
      <c r="J422" s="175">
        <v>0</v>
      </c>
      <c r="K422" s="175">
        <v>0</v>
      </c>
      <c r="L422" s="175">
        <v>0</v>
      </c>
      <c r="M422" s="175">
        <v>0</v>
      </c>
      <c r="N422" s="175">
        <v>0</v>
      </c>
      <c r="O422" s="175">
        <v>0</v>
      </c>
      <c r="P422" s="175">
        <v>0</v>
      </c>
      <c r="Q422" s="175">
        <f>SUM(C422:P422)</f>
        <v>795306.49</v>
      </c>
    </row>
    <row r="423" spans="1:17" ht="22.5" x14ac:dyDescent="0.25">
      <c r="A423" s="236">
        <v>7768</v>
      </c>
      <c r="B423" s="235" t="s">
        <v>2129</v>
      </c>
      <c r="C423" s="175">
        <v>5338907</v>
      </c>
      <c r="D423" s="175">
        <v>0</v>
      </c>
      <c r="E423" s="175">
        <v>0</v>
      </c>
      <c r="F423" s="175">
        <v>0</v>
      </c>
      <c r="G423" s="175">
        <v>0</v>
      </c>
      <c r="H423" s="175">
        <v>0</v>
      </c>
      <c r="I423" s="175">
        <v>0</v>
      </c>
      <c r="J423" s="175">
        <v>0</v>
      </c>
      <c r="K423" s="175">
        <v>0</v>
      </c>
      <c r="L423" s="175">
        <v>0</v>
      </c>
      <c r="M423" s="175">
        <v>0</v>
      </c>
      <c r="N423" s="175">
        <v>0</v>
      </c>
      <c r="O423" s="175">
        <v>0</v>
      </c>
      <c r="P423" s="175">
        <v>0</v>
      </c>
      <c r="Q423" s="175">
        <f>SUM(C423:P423)</f>
        <v>5338907</v>
      </c>
    </row>
    <row r="424" spans="1:17" ht="45" x14ac:dyDescent="0.25">
      <c r="A424" s="236">
        <v>777</v>
      </c>
      <c r="B424" s="235" t="s">
        <v>2127</v>
      </c>
      <c r="C424" s="175">
        <v>3282723</v>
      </c>
      <c r="D424" s="175">
        <v>0</v>
      </c>
      <c r="E424" s="175">
        <v>0</v>
      </c>
      <c r="F424" s="175">
        <v>0</v>
      </c>
      <c r="G424" s="175">
        <v>0</v>
      </c>
      <c r="H424" s="175">
        <v>0</v>
      </c>
      <c r="I424" s="175">
        <v>0</v>
      </c>
      <c r="J424" s="175">
        <v>0</v>
      </c>
      <c r="K424" s="175">
        <v>0</v>
      </c>
      <c r="L424" s="175">
        <v>0</v>
      </c>
      <c r="M424" s="175">
        <v>0</v>
      </c>
      <c r="N424" s="175">
        <v>0</v>
      </c>
      <c r="O424" s="175">
        <v>0</v>
      </c>
      <c r="P424" s="175">
        <v>0</v>
      </c>
      <c r="Q424" s="175">
        <f>SUM(C424:P424)</f>
        <v>3282723</v>
      </c>
    </row>
    <row r="425" spans="1:17" ht="12.75" x14ac:dyDescent="0.25">
      <c r="A425" s="234" t="s">
        <v>2259</v>
      </c>
      <c r="B425" s="233"/>
      <c r="C425" s="175">
        <v>0</v>
      </c>
      <c r="D425" s="175">
        <v>0</v>
      </c>
      <c r="E425" s="175">
        <v>0</v>
      </c>
      <c r="F425" s="175">
        <v>0</v>
      </c>
      <c r="G425" s="175">
        <v>0</v>
      </c>
      <c r="H425" s="175">
        <v>0</v>
      </c>
      <c r="I425" s="175">
        <v>0</v>
      </c>
      <c r="J425" s="175">
        <v>0</v>
      </c>
      <c r="K425" s="175">
        <v>0</v>
      </c>
      <c r="L425" s="175">
        <v>0</v>
      </c>
      <c r="M425" s="175">
        <v>0</v>
      </c>
      <c r="N425" s="175">
        <v>0</v>
      </c>
      <c r="O425" s="175">
        <v>0</v>
      </c>
      <c r="P425" s="175">
        <v>0</v>
      </c>
      <c r="Q425" s="175">
        <f>SUM(C425:P425)</f>
        <v>0</v>
      </c>
    </row>
    <row r="426" spans="1:17" ht="12.75" x14ac:dyDescent="0.25">
      <c r="A426" s="232" t="s">
        <v>2258</v>
      </c>
      <c r="B426" s="231"/>
      <c r="C426" s="37">
        <v>39607489.509999998</v>
      </c>
      <c r="D426" s="37">
        <v>0</v>
      </c>
      <c r="E426" s="37">
        <v>0</v>
      </c>
      <c r="F426" s="37">
        <v>0</v>
      </c>
      <c r="G426" s="37">
        <v>0</v>
      </c>
      <c r="H426" s="37">
        <v>0</v>
      </c>
      <c r="I426" s="37">
        <v>0</v>
      </c>
      <c r="J426" s="37">
        <v>0</v>
      </c>
      <c r="K426" s="37">
        <v>0</v>
      </c>
      <c r="L426" s="37">
        <v>0</v>
      </c>
      <c r="M426" s="37">
        <v>0</v>
      </c>
      <c r="N426" s="37">
        <v>0</v>
      </c>
      <c r="O426" s="37">
        <v>0</v>
      </c>
      <c r="P426" s="37">
        <v>0</v>
      </c>
      <c r="Q426" s="37">
        <f>SUM(C426:P426)</f>
        <v>39607489.509999998</v>
      </c>
    </row>
    <row r="427" spans="1:17" x14ac:dyDescent="0.25">
      <c r="A427" s="54" t="s">
        <v>1581</v>
      </c>
      <c r="B427" s="54"/>
      <c r="C427" s="54"/>
      <c r="D427" s="54"/>
      <c r="E427" s="54"/>
    </row>
  </sheetData>
  <mergeCells count="45">
    <mergeCell ref="A426:B426"/>
    <mergeCell ref="A425:B425"/>
    <mergeCell ref="A421:B421"/>
    <mergeCell ref="A420:B420"/>
    <mergeCell ref="A343:B343"/>
    <mergeCell ref="A342:B342"/>
    <mergeCell ref="A341:I341"/>
    <mergeCell ref="J341:Q341"/>
    <mergeCell ref="A340:I340"/>
    <mergeCell ref="J340:Q340"/>
    <mergeCell ref="A339:B339"/>
    <mergeCell ref="A338:B338"/>
    <mergeCell ref="A334:B334"/>
    <mergeCell ref="A333:B333"/>
    <mergeCell ref="A172:B172"/>
    <mergeCell ref="A171:B171"/>
    <mergeCell ref="A170:I170"/>
    <mergeCell ref="J170:Q170"/>
    <mergeCell ref="J78:Q78"/>
    <mergeCell ref="A77:I77"/>
    <mergeCell ref="J77:Q77"/>
    <mergeCell ref="A169:I169"/>
    <mergeCell ref="J169:Q169"/>
    <mergeCell ref="A167:B167"/>
    <mergeCell ref="A163:B163"/>
    <mergeCell ref="A109:B109"/>
    <mergeCell ref="A108:B108"/>
    <mergeCell ref="A69:B69"/>
    <mergeCell ref="A58:B58"/>
    <mergeCell ref="A57:B57"/>
    <mergeCell ref="A10:B10"/>
    <mergeCell ref="A9:B9"/>
    <mergeCell ref="A80:B80"/>
    <mergeCell ref="A79:B79"/>
    <mergeCell ref="A78:I78"/>
    <mergeCell ref="A427:E427"/>
    <mergeCell ref="A8:I8"/>
    <mergeCell ref="J8:Q8"/>
    <mergeCell ref="A7:I7"/>
    <mergeCell ref="J7:Q7"/>
    <mergeCell ref="C1:H1"/>
    <mergeCell ref="J2:P2"/>
    <mergeCell ref="C2:H2"/>
    <mergeCell ref="J1:P1"/>
    <mergeCell ref="A76:B76"/>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
  <sheetViews>
    <sheetView showGridLines="0" workbookViewId="0">
      <selection activeCell="B7" sqref="B7:D7"/>
    </sheetView>
  </sheetViews>
  <sheetFormatPr baseColWidth="10" defaultRowHeight="11.25" x14ac:dyDescent="0.25"/>
  <cols>
    <col min="1" max="1" width="5.7109375" style="23" customWidth="1"/>
    <col min="2" max="3" width="35.7109375" style="23" customWidth="1"/>
    <col min="4" max="4" width="10.7109375" style="23" customWidth="1"/>
    <col min="5" max="16384" width="11.42578125" style="23"/>
  </cols>
  <sheetData>
    <row r="1" spans="1:4" ht="12.75" x14ac:dyDescent="0.25">
      <c r="A1" s="49" t="s">
        <v>41</v>
      </c>
      <c r="B1" s="48"/>
      <c r="C1" s="48"/>
      <c r="D1" s="47" t="s">
        <v>21</v>
      </c>
    </row>
    <row r="2" spans="1:4" ht="12.75" x14ac:dyDescent="0.25">
      <c r="A2" s="49" t="s">
        <v>2257</v>
      </c>
      <c r="B2" s="48"/>
      <c r="C2" s="48"/>
      <c r="D2" s="47" t="s">
        <v>2256</v>
      </c>
    </row>
    <row r="3" spans="1:4" x14ac:dyDescent="0.25">
      <c r="A3" s="196"/>
      <c r="B3" s="196"/>
      <c r="C3" s="196"/>
      <c r="D3" s="196"/>
    </row>
    <row r="4" spans="1:4" ht="12.75" x14ac:dyDescent="0.25">
      <c r="A4" s="40" t="s">
        <v>2255</v>
      </c>
      <c r="B4" s="39"/>
      <c r="C4" s="39"/>
      <c r="D4" s="196"/>
    </row>
    <row r="5" spans="1:4" x14ac:dyDescent="0.25">
      <c r="A5" s="196"/>
      <c r="B5" s="196"/>
      <c r="C5" s="196"/>
      <c r="D5" s="196"/>
    </row>
    <row r="6" spans="1:4" ht="12.75" x14ac:dyDescent="0.25">
      <c r="A6" s="40" t="s">
        <v>29</v>
      </c>
      <c r="B6" s="39"/>
      <c r="C6" s="39"/>
      <c r="D6" s="196"/>
    </row>
    <row r="7" spans="1:4" x14ac:dyDescent="0.25">
      <c r="A7" s="56" t="s">
        <v>1629</v>
      </c>
      <c r="B7" s="56" t="s">
        <v>315</v>
      </c>
      <c r="C7" s="47" t="s">
        <v>2229</v>
      </c>
    </row>
    <row r="8" spans="1:4" ht="12.75" x14ac:dyDescent="0.25">
      <c r="A8" s="43" t="s">
        <v>27</v>
      </c>
      <c r="B8" s="42"/>
      <c r="C8" s="180">
        <v>73225181.180000007</v>
      </c>
    </row>
    <row r="9" spans="1:4" ht="12.75" x14ac:dyDescent="0.25">
      <c r="A9" s="229" t="s">
        <v>2228</v>
      </c>
      <c r="B9" s="228"/>
      <c r="C9" s="180">
        <v>60985500.869999997</v>
      </c>
    </row>
    <row r="10" spans="1:4" ht="22.5" x14ac:dyDescent="0.25">
      <c r="A10" s="88" t="s">
        <v>2254</v>
      </c>
      <c r="B10" s="104" t="s">
        <v>2253</v>
      </c>
      <c r="C10" s="86">
        <v>30563160.73</v>
      </c>
    </row>
    <row r="11" spans="1:4" ht="22.5" x14ac:dyDescent="0.25">
      <c r="A11" s="88" t="s">
        <v>1538</v>
      </c>
      <c r="B11" s="104" t="s">
        <v>1537</v>
      </c>
      <c r="C11" s="86">
        <v>980000</v>
      </c>
    </row>
    <row r="12" spans="1:4" x14ac:dyDescent="0.25">
      <c r="A12" s="88" t="s">
        <v>1536</v>
      </c>
      <c r="B12" s="104" t="s">
        <v>1535</v>
      </c>
      <c r="C12" s="86">
        <v>22554176.850000001</v>
      </c>
    </row>
    <row r="13" spans="1:4" ht="22.5" x14ac:dyDescent="0.25">
      <c r="A13" s="88" t="s">
        <v>2232</v>
      </c>
      <c r="B13" s="104" t="s">
        <v>2231</v>
      </c>
      <c r="C13" s="86">
        <v>6831263.29</v>
      </c>
    </row>
    <row r="14" spans="1:4" x14ac:dyDescent="0.25">
      <c r="A14" s="206" t="s">
        <v>1497</v>
      </c>
      <c r="B14" s="205" t="s">
        <v>1496</v>
      </c>
      <c r="C14" s="204">
        <v>56900</v>
      </c>
    </row>
    <row r="15" spans="1:4" ht="12.75" x14ac:dyDescent="0.25">
      <c r="A15" s="227" t="s">
        <v>2205</v>
      </c>
      <c r="B15" s="226"/>
      <c r="C15" s="219">
        <v>12239680.310000001</v>
      </c>
    </row>
    <row r="16" spans="1:4" x14ac:dyDescent="0.25">
      <c r="A16" s="220" t="s">
        <v>1250</v>
      </c>
      <c r="B16" s="220" t="s">
        <v>1364</v>
      </c>
      <c r="C16" s="219">
        <v>9416936.4900000002</v>
      </c>
    </row>
    <row r="17" spans="1:3" ht="33.75" x14ac:dyDescent="0.25">
      <c r="A17" s="225" t="s">
        <v>1533</v>
      </c>
      <c r="B17" s="224" t="s">
        <v>1532</v>
      </c>
      <c r="C17" s="139">
        <v>63960</v>
      </c>
    </row>
    <row r="18" spans="1:3" ht="22.5" x14ac:dyDescent="0.25">
      <c r="A18" s="225" t="s">
        <v>1531</v>
      </c>
      <c r="B18" s="224" t="s">
        <v>1530</v>
      </c>
      <c r="C18" s="139">
        <v>125414</v>
      </c>
    </row>
    <row r="19" spans="1:3" ht="22.5" x14ac:dyDescent="0.25">
      <c r="A19" s="225" t="s">
        <v>1529</v>
      </c>
      <c r="B19" s="224" t="s">
        <v>1528</v>
      </c>
      <c r="C19" s="139">
        <v>98156</v>
      </c>
    </row>
    <row r="20" spans="1:3" ht="33.75" x14ac:dyDescent="0.25">
      <c r="A20" s="225" t="s">
        <v>1527</v>
      </c>
      <c r="B20" s="224" t="s">
        <v>1526</v>
      </c>
      <c r="C20" s="139">
        <v>93338</v>
      </c>
    </row>
    <row r="21" spans="1:3" ht="22.5" x14ac:dyDescent="0.25">
      <c r="A21" s="225" t="s">
        <v>1525</v>
      </c>
      <c r="B21" s="224" t="s">
        <v>1524</v>
      </c>
      <c r="C21" s="139">
        <v>113176</v>
      </c>
    </row>
    <row r="22" spans="1:3" ht="22.5" x14ac:dyDescent="0.25">
      <c r="A22" s="225" t="s">
        <v>1523</v>
      </c>
      <c r="B22" s="224" t="s">
        <v>1522</v>
      </c>
      <c r="C22" s="139">
        <v>33254</v>
      </c>
    </row>
    <row r="23" spans="1:3" ht="22.5" x14ac:dyDescent="0.25">
      <c r="A23" s="225" t="s">
        <v>1521</v>
      </c>
      <c r="B23" s="224" t="s">
        <v>1520</v>
      </c>
      <c r="C23" s="139">
        <v>7339</v>
      </c>
    </row>
    <row r="24" spans="1:3" ht="22.5" x14ac:dyDescent="0.25">
      <c r="A24" s="225" t="s">
        <v>1519</v>
      </c>
      <c r="B24" s="224" t="s">
        <v>1518</v>
      </c>
      <c r="C24" s="139">
        <v>2748086</v>
      </c>
    </row>
    <row r="25" spans="1:3" ht="22.5" x14ac:dyDescent="0.25">
      <c r="A25" s="225" t="s">
        <v>2242</v>
      </c>
      <c r="B25" s="224" t="s">
        <v>2241</v>
      </c>
      <c r="C25" s="139">
        <v>795306.49</v>
      </c>
    </row>
    <row r="26" spans="1:3" x14ac:dyDescent="0.25">
      <c r="A26" s="223" t="s">
        <v>2252</v>
      </c>
      <c r="B26" s="222" t="s">
        <v>2129</v>
      </c>
      <c r="C26" s="221">
        <v>5338907</v>
      </c>
    </row>
    <row r="27" spans="1:3" x14ac:dyDescent="0.25">
      <c r="A27" s="220" t="s">
        <v>1248</v>
      </c>
      <c r="B27" s="220" t="s">
        <v>1388</v>
      </c>
      <c r="C27" s="219">
        <v>2822743.82</v>
      </c>
    </row>
    <row r="28" spans="1:3" x14ac:dyDescent="0.25">
      <c r="A28" s="225" t="s">
        <v>2251</v>
      </c>
      <c r="B28" s="224" t="s">
        <v>2250</v>
      </c>
      <c r="C28" s="139">
        <v>2017633.29</v>
      </c>
    </row>
    <row r="29" spans="1:3" x14ac:dyDescent="0.25">
      <c r="A29" s="225" t="s">
        <v>2249</v>
      </c>
      <c r="B29" s="224" t="s">
        <v>1455</v>
      </c>
      <c r="C29" s="139">
        <v>69233.34</v>
      </c>
    </row>
    <row r="30" spans="1:3" ht="22.5" x14ac:dyDescent="0.25">
      <c r="A30" s="225" t="s">
        <v>1286</v>
      </c>
      <c r="B30" s="224" t="s">
        <v>1285</v>
      </c>
      <c r="C30" s="139">
        <v>3918.92</v>
      </c>
    </row>
    <row r="31" spans="1:3" x14ac:dyDescent="0.25">
      <c r="A31" s="225" t="s">
        <v>2115</v>
      </c>
      <c r="B31" s="224" t="s">
        <v>1437</v>
      </c>
      <c r="C31" s="139">
        <v>21581.78</v>
      </c>
    </row>
    <row r="32" spans="1:3" x14ac:dyDescent="0.25">
      <c r="A32" s="225" t="s">
        <v>2038</v>
      </c>
      <c r="B32" s="224" t="s">
        <v>1435</v>
      </c>
      <c r="C32" s="139">
        <v>1836</v>
      </c>
    </row>
    <row r="33" spans="1:3" ht="22.5" x14ac:dyDescent="0.25">
      <c r="A33" s="223" t="s">
        <v>1650</v>
      </c>
      <c r="B33" s="222" t="s">
        <v>1649</v>
      </c>
      <c r="C33" s="221">
        <v>708540.49</v>
      </c>
    </row>
    <row r="34" spans="1:3" ht="12.75" x14ac:dyDescent="0.25">
      <c r="A34" s="43" t="s">
        <v>26</v>
      </c>
      <c r="B34" s="42"/>
      <c r="C34" s="180">
        <v>114630381.7</v>
      </c>
    </row>
    <row r="35" spans="1:3" ht="12.75" x14ac:dyDescent="0.25">
      <c r="A35" s="229" t="s">
        <v>2198</v>
      </c>
      <c r="B35" s="228"/>
      <c r="C35" s="180">
        <v>68616632.200000003</v>
      </c>
    </row>
    <row r="36" spans="1:3" x14ac:dyDescent="0.25">
      <c r="A36" s="88" t="s">
        <v>1499</v>
      </c>
      <c r="B36" s="104" t="s">
        <v>1498</v>
      </c>
      <c r="C36" s="86">
        <v>9872520</v>
      </c>
    </row>
    <row r="37" spans="1:3" x14ac:dyDescent="0.25">
      <c r="A37" s="88" t="s">
        <v>2248</v>
      </c>
      <c r="B37" s="104" t="s">
        <v>2247</v>
      </c>
      <c r="C37" s="86">
        <v>42269641.289999999</v>
      </c>
    </row>
    <row r="38" spans="1:3" ht="22.5" x14ac:dyDescent="0.25">
      <c r="A38" s="88" t="s">
        <v>2246</v>
      </c>
      <c r="B38" s="104" t="s">
        <v>2245</v>
      </c>
      <c r="C38" s="86">
        <v>550693.91</v>
      </c>
    </row>
    <row r="39" spans="1:3" ht="22.5" x14ac:dyDescent="0.25">
      <c r="A39" s="88" t="s">
        <v>2244</v>
      </c>
      <c r="B39" s="104" t="s">
        <v>2243</v>
      </c>
      <c r="C39" s="86">
        <v>261093.79</v>
      </c>
    </row>
    <row r="40" spans="1:3" x14ac:dyDescent="0.25">
      <c r="A40" s="88" t="s">
        <v>1536</v>
      </c>
      <c r="B40" s="104" t="s">
        <v>1535</v>
      </c>
      <c r="C40" s="86">
        <v>10000000</v>
      </c>
    </row>
    <row r="41" spans="1:3" ht="22.5" x14ac:dyDescent="0.25">
      <c r="A41" s="88" t="s">
        <v>2232</v>
      </c>
      <c r="B41" s="104" t="s">
        <v>2231</v>
      </c>
      <c r="C41" s="86">
        <v>4813630</v>
      </c>
    </row>
    <row r="42" spans="1:3" x14ac:dyDescent="0.25">
      <c r="A42" s="88" t="s">
        <v>1497</v>
      </c>
      <c r="B42" s="104" t="s">
        <v>1496</v>
      </c>
      <c r="C42" s="86">
        <v>37191.21</v>
      </c>
    </row>
    <row r="43" spans="1:3" x14ac:dyDescent="0.25">
      <c r="A43" s="88" t="s">
        <v>1495</v>
      </c>
      <c r="B43" s="104" t="s">
        <v>1494</v>
      </c>
      <c r="C43" s="86">
        <v>4720</v>
      </c>
    </row>
    <row r="44" spans="1:3" x14ac:dyDescent="0.25">
      <c r="A44" s="206" t="s">
        <v>1493</v>
      </c>
      <c r="B44" s="205" t="s">
        <v>1492</v>
      </c>
      <c r="C44" s="204">
        <v>807142</v>
      </c>
    </row>
    <row r="45" spans="1:3" ht="12.75" x14ac:dyDescent="0.25">
      <c r="A45" s="227" t="s">
        <v>2133</v>
      </c>
      <c r="B45" s="226"/>
      <c r="C45" s="219">
        <v>46013749.5</v>
      </c>
    </row>
    <row r="46" spans="1:3" x14ac:dyDescent="0.25">
      <c r="A46" s="220" t="s">
        <v>1250</v>
      </c>
      <c r="B46" s="220" t="s">
        <v>1364</v>
      </c>
      <c r="C46" s="219">
        <v>43191005.68</v>
      </c>
    </row>
    <row r="47" spans="1:3" ht="22.5" x14ac:dyDescent="0.25">
      <c r="A47" s="225" t="s">
        <v>2242</v>
      </c>
      <c r="B47" s="224" t="s">
        <v>2241</v>
      </c>
      <c r="C47" s="139">
        <v>829697.99</v>
      </c>
    </row>
    <row r="48" spans="1:3" x14ac:dyDescent="0.25">
      <c r="A48" s="225" t="s">
        <v>2240</v>
      </c>
      <c r="B48" s="224" t="s">
        <v>2239</v>
      </c>
      <c r="C48" s="139">
        <v>179221.46</v>
      </c>
    </row>
    <row r="49" spans="1:3" x14ac:dyDescent="0.25">
      <c r="A49" s="225" t="s">
        <v>2238</v>
      </c>
      <c r="B49" s="224" t="s">
        <v>2237</v>
      </c>
      <c r="C49" s="139">
        <v>285220.71999999997</v>
      </c>
    </row>
    <row r="50" spans="1:3" x14ac:dyDescent="0.25">
      <c r="A50" s="225" t="s">
        <v>2236</v>
      </c>
      <c r="B50" s="224" t="s">
        <v>1437</v>
      </c>
      <c r="C50" s="139">
        <v>266404.77</v>
      </c>
    </row>
    <row r="51" spans="1:3" x14ac:dyDescent="0.25">
      <c r="A51" s="225" t="s">
        <v>2235</v>
      </c>
      <c r="B51" s="224" t="s">
        <v>2006</v>
      </c>
      <c r="C51" s="139">
        <v>317083.65999999997</v>
      </c>
    </row>
    <row r="52" spans="1:3" ht="22.5" x14ac:dyDescent="0.25">
      <c r="A52" s="225" t="s">
        <v>2234</v>
      </c>
      <c r="B52" s="224" t="s">
        <v>2233</v>
      </c>
      <c r="C52" s="139">
        <v>1410848.97</v>
      </c>
    </row>
    <row r="53" spans="1:3" x14ac:dyDescent="0.25">
      <c r="A53" s="225" t="s">
        <v>1703</v>
      </c>
      <c r="B53" s="224" t="s">
        <v>1702</v>
      </c>
      <c r="C53" s="139">
        <v>127202.3</v>
      </c>
    </row>
    <row r="54" spans="1:3" x14ac:dyDescent="0.25">
      <c r="A54" s="225" t="s">
        <v>1490</v>
      </c>
      <c r="B54" s="224" t="s">
        <v>1489</v>
      </c>
      <c r="C54" s="139">
        <v>6000</v>
      </c>
    </row>
    <row r="55" spans="1:3" x14ac:dyDescent="0.25">
      <c r="A55" s="225" t="s">
        <v>1488</v>
      </c>
      <c r="B55" s="224" t="s">
        <v>1487</v>
      </c>
      <c r="C55" s="139">
        <v>373263</v>
      </c>
    </row>
    <row r="56" spans="1:3" x14ac:dyDescent="0.25">
      <c r="A56" s="225" t="s">
        <v>1486</v>
      </c>
      <c r="B56" s="224" t="s">
        <v>1485</v>
      </c>
      <c r="C56" s="139">
        <v>14865</v>
      </c>
    </row>
    <row r="57" spans="1:3" x14ac:dyDescent="0.25">
      <c r="A57" s="225" t="s">
        <v>1484</v>
      </c>
      <c r="B57" s="224" t="s">
        <v>1455</v>
      </c>
      <c r="C57" s="139">
        <v>695359.85</v>
      </c>
    </row>
    <row r="58" spans="1:3" ht="22.5" x14ac:dyDescent="0.25">
      <c r="A58" s="225" t="s">
        <v>1483</v>
      </c>
      <c r="B58" s="224" t="s">
        <v>1482</v>
      </c>
      <c r="C58" s="139">
        <v>387874</v>
      </c>
    </row>
    <row r="59" spans="1:3" x14ac:dyDescent="0.25">
      <c r="A59" s="225" t="s">
        <v>1481</v>
      </c>
      <c r="B59" s="224" t="s">
        <v>1455</v>
      </c>
      <c r="C59" s="139">
        <v>315816</v>
      </c>
    </row>
    <row r="60" spans="1:3" x14ac:dyDescent="0.25">
      <c r="A60" s="225" t="s">
        <v>1480</v>
      </c>
      <c r="B60" s="224" t="s">
        <v>1455</v>
      </c>
      <c r="C60" s="139">
        <v>19715</v>
      </c>
    </row>
    <row r="61" spans="1:3" ht="22.5" x14ac:dyDescent="0.25">
      <c r="A61" s="225" t="s">
        <v>1479</v>
      </c>
      <c r="B61" s="224" t="s">
        <v>1461</v>
      </c>
      <c r="C61" s="139">
        <v>276820</v>
      </c>
    </row>
    <row r="62" spans="1:3" x14ac:dyDescent="0.25">
      <c r="A62" s="225" t="s">
        <v>1478</v>
      </c>
      <c r="B62" s="224" t="s">
        <v>1458</v>
      </c>
      <c r="C62" s="139">
        <v>433152.89</v>
      </c>
    </row>
    <row r="63" spans="1:3" x14ac:dyDescent="0.25">
      <c r="A63" s="225" t="s">
        <v>1477</v>
      </c>
      <c r="B63" s="224" t="s">
        <v>1455</v>
      </c>
      <c r="C63" s="139">
        <v>12598988.470000001</v>
      </c>
    </row>
    <row r="64" spans="1:3" x14ac:dyDescent="0.25">
      <c r="A64" s="225" t="s">
        <v>1476</v>
      </c>
      <c r="B64" s="224" t="s">
        <v>1458</v>
      </c>
      <c r="C64" s="139">
        <v>89091.71</v>
      </c>
    </row>
    <row r="65" spans="1:3" x14ac:dyDescent="0.25">
      <c r="A65" s="225" t="s">
        <v>1475</v>
      </c>
      <c r="B65" s="224" t="s">
        <v>1455</v>
      </c>
      <c r="C65" s="139">
        <v>2691572.24</v>
      </c>
    </row>
    <row r="66" spans="1:3" x14ac:dyDescent="0.25">
      <c r="A66" s="225" t="s">
        <v>1474</v>
      </c>
      <c r="B66" s="224" t="s">
        <v>1473</v>
      </c>
      <c r="C66" s="139">
        <v>2000</v>
      </c>
    </row>
    <row r="67" spans="1:3" x14ac:dyDescent="0.25">
      <c r="A67" s="225" t="s">
        <v>1472</v>
      </c>
      <c r="B67" s="224" t="s">
        <v>1455</v>
      </c>
      <c r="C67" s="139">
        <v>137655</v>
      </c>
    </row>
    <row r="68" spans="1:3" ht="22.5" x14ac:dyDescent="0.25">
      <c r="A68" s="225" t="s">
        <v>1471</v>
      </c>
      <c r="B68" s="224" t="s">
        <v>1461</v>
      </c>
      <c r="C68" s="139">
        <v>593117</v>
      </c>
    </row>
    <row r="69" spans="1:3" x14ac:dyDescent="0.25">
      <c r="A69" s="225" t="s">
        <v>1470</v>
      </c>
      <c r="B69" s="224" t="s">
        <v>1458</v>
      </c>
      <c r="C69" s="139">
        <v>143404.20000000001</v>
      </c>
    </row>
    <row r="70" spans="1:3" x14ac:dyDescent="0.25">
      <c r="A70" s="225" t="s">
        <v>1469</v>
      </c>
      <c r="B70" s="224" t="s">
        <v>1455</v>
      </c>
      <c r="C70" s="139">
        <v>2281637.3199999998</v>
      </c>
    </row>
    <row r="71" spans="1:3" ht="22.5" x14ac:dyDescent="0.25">
      <c r="A71" s="225" t="s">
        <v>1468</v>
      </c>
      <c r="B71" s="224" t="s">
        <v>1461</v>
      </c>
      <c r="C71" s="139">
        <v>118</v>
      </c>
    </row>
    <row r="72" spans="1:3" x14ac:dyDescent="0.25">
      <c r="A72" s="225" t="s">
        <v>1467</v>
      </c>
      <c r="B72" s="224" t="s">
        <v>1458</v>
      </c>
      <c r="C72" s="139">
        <v>11821</v>
      </c>
    </row>
    <row r="73" spans="1:3" x14ac:dyDescent="0.25">
      <c r="A73" s="225" t="s">
        <v>1466</v>
      </c>
      <c r="B73" s="224" t="s">
        <v>1455</v>
      </c>
      <c r="C73" s="139">
        <v>2080065.15</v>
      </c>
    </row>
    <row r="74" spans="1:3" ht="22.5" x14ac:dyDescent="0.25">
      <c r="A74" s="225" t="s">
        <v>1465</v>
      </c>
      <c r="B74" s="224" t="s">
        <v>1461</v>
      </c>
      <c r="C74" s="139">
        <v>51893</v>
      </c>
    </row>
    <row r="75" spans="1:3" x14ac:dyDescent="0.25">
      <c r="A75" s="225" t="s">
        <v>1464</v>
      </c>
      <c r="B75" s="224" t="s">
        <v>1458</v>
      </c>
      <c r="C75" s="139">
        <v>822351.87</v>
      </c>
    </row>
    <row r="76" spans="1:3" x14ac:dyDescent="0.25">
      <c r="A76" s="225" t="s">
        <v>1463</v>
      </c>
      <c r="B76" s="224" t="s">
        <v>1455</v>
      </c>
      <c r="C76" s="139">
        <v>561168</v>
      </c>
    </row>
    <row r="77" spans="1:3" ht="22.5" x14ac:dyDescent="0.25">
      <c r="A77" s="225" t="s">
        <v>1462</v>
      </c>
      <c r="B77" s="224" t="s">
        <v>1461</v>
      </c>
      <c r="C77" s="139">
        <v>575412</v>
      </c>
    </row>
    <row r="78" spans="1:3" x14ac:dyDescent="0.25">
      <c r="A78" s="225" t="s">
        <v>1460</v>
      </c>
      <c r="B78" s="224" t="s">
        <v>1455</v>
      </c>
      <c r="C78" s="139">
        <v>166545.06</v>
      </c>
    </row>
    <row r="79" spans="1:3" x14ac:dyDescent="0.25">
      <c r="A79" s="225" t="s">
        <v>1459</v>
      </c>
      <c r="B79" s="224" t="s">
        <v>1458</v>
      </c>
      <c r="C79" s="139">
        <v>485</v>
      </c>
    </row>
    <row r="80" spans="1:3" x14ac:dyDescent="0.25">
      <c r="A80" s="225" t="s">
        <v>1457</v>
      </c>
      <c r="B80" s="224" t="s">
        <v>1455</v>
      </c>
      <c r="C80" s="139">
        <v>97800.73</v>
      </c>
    </row>
    <row r="81" spans="1:3" x14ac:dyDescent="0.25">
      <c r="A81" s="225" t="s">
        <v>1456</v>
      </c>
      <c r="B81" s="224" t="s">
        <v>1455</v>
      </c>
      <c r="C81" s="139">
        <v>248</v>
      </c>
    </row>
    <row r="82" spans="1:3" ht="22.5" x14ac:dyDescent="0.25">
      <c r="A82" s="225" t="s">
        <v>1454</v>
      </c>
      <c r="B82" s="224" t="s">
        <v>1453</v>
      </c>
      <c r="C82" s="139">
        <v>986993</v>
      </c>
    </row>
    <row r="83" spans="1:3" ht="22.5" x14ac:dyDescent="0.25">
      <c r="A83" s="225" t="s">
        <v>1452</v>
      </c>
      <c r="B83" s="224" t="s">
        <v>1451</v>
      </c>
      <c r="C83" s="139">
        <v>1073366.3</v>
      </c>
    </row>
    <row r="84" spans="1:3" ht="22.5" x14ac:dyDescent="0.25">
      <c r="A84" s="225" t="s">
        <v>1450</v>
      </c>
      <c r="B84" s="224" t="s">
        <v>1449</v>
      </c>
      <c r="C84" s="139">
        <v>6427583.3099999996</v>
      </c>
    </row>
    <row r="85" spans="1:3" ht="22.5" x14ac:dyDescent="0.25">
      <c r="A85" s="225" t="s">
        <v>1448</v>
      </c>
      <c r="B85" s="224" t="s">
        <v>1447</v>
      </c>
      <c r="C85" s="139">
        <v>584410</v>
      </c>
    </row>
    <row r="86" spans="1:3" ht="22.5" x14ac:dyDescent="0.25">
      <c r="A86" s="225" t="s">
        <v>1446</v>
      </c>
      <c r="B86" s="224" t="s">
        <v>1445</v>
      </c>
      <c r="C86" s="139">
        <v>327661.26</v>
      </c>
    </row>
    <row r="87" spans="1:3" ht="22.5" x14ac:dyDescent="0.25">
      <c r="A87" s="225" t="s">
        <v>1444</v>
      </c>
      <c r="B87" s="224" t="s">
        <v>1443</v>
      </c>
      <c r="C87" s="139">
        <v>61352</v>
      </c>
    </row>
    <row r="88" spans="1:3" ht="22.5" x14ac:dyDescent="0.25">
      <c r="A88" s="225" t="s">
        <v>1442</v>
      </c>
      <c r="B88" s="224" t="s">
        <v>1441</v>
      </c>
      <c r="C88" s="139">
        <v>74921.66</v>
      </c>
    </row>
    <row r="89" spans="1:3" ht="33.75" x14ac:dyDescent="0.25">
      <c r="A89" s="225" t="s">
        <v>1440</v>
      </c>
      <c r="B89" s="224" t="s">
        <v>1439</v>
      </c>
      <c r="C89" s="139">
        <v>1074883.6299999999</v>
      </c>
    </row>
    <row r="90" spans="1:3" x14ac:dyDescent="0.25">
      <c r="A90" s="225" t="s">
        <v>1438</v>
      </c>
      <c r="B90" s="224" t="s">
        <v>1437</v>
      </c>
      <c r="C90" s="139">
        <v>61112</v>
      </c>
    </row>
    <row r="91" spans="1:3" x14ac:dyDescent="0.25">
      <c r="A91" s="225" t="s">
        <v>1436</v>
      </c>
      <c r="B91" s="224" t="s">
        <v>1435</v>
      </c>
      <c r="C91" s="139">
        <v>1218909.98</v>
      </c>
    </row>
    <row r="92" spans="1:3" ht="33.75" x14ac:dyDescent="0.25">
      <c r="A92" s="225" t="s">
        <v>1434</v>
      </c>
      <c r="B92" s="224" t="s">
        <v>1433</v>
      </c>
      <c r="C92" s="139">
        <v>7544.22</v>
      </c>
    </row>
    <row r="93" spans="1:3" x14ac:dyDescent="0.25">
      <c r="A93" s="225" t="s">
        <v>1432</v>
      </c>
      <c r="B93" s="224" t="s">
        <v>1431</v>
      </c>
      <c r="C93" s="139">
        <v>199137.68</v>
      </c>
    </row>
    <row r="94" spans="1:3" x14ac:dyDescent="0.25">
      <c r="A94" s="225" t="s">
        <v>1430</v>
      </c>
      <c r="B94" s="224" t="s">
        <v>1429</v>
      </c>
      <c r="C94" s="139">
        <v>431555</v>
      </c>
    </row>
    <row r="95" spans="1:3" x14ac:dyDescent="0.25">
      <c r="A95" s="225" t="s">
        <v>1428</v>
      </c>
      <c r="B95" s="224" t="s">
        <v>1427</v>
      </c>
      <c r="C95" s="139">
        <v>544087.27</v>
      </c>
    </row>
    <row r="96" spans="1:3" ht="22.5" x14ac:dyDescent="0.25">
      <c r="A96" s="225" t="s">
        <v>1426</v>
      </c>
      <c r="B96" s="224" t="s">
        <v>1425</v>
      </c>
      <c r="C96" s="139">
        <v>482056.19</v>
      </c>
    </row>
    <row r="97" spans="1:3" ht="22.5" x14ac:dyDescent="0.25">
      <c r="A97" s="225" t="s">
        <v>1424</v>
      </c>
      <c r="B97" s="224" t="s">
        <v>1423</v>
      </c>
      <c r="C97" s="139">
        <v>290793.69</v>
      </c>
    </row>
    <row r="98" spans="1:3" x14ac:dyDescent="0.25">
      <c r="A98" s="225" t="s">
        <v>1422</v>
      </c>
      <c r="B98" s="224" t="s">
        <v>1421</v>
      </c>
      <c r="C98" s="139">
        <v>119017.04</v>
      </c>
    </row>
    <row r="99" spans="1:3" x14ac:dyDescent="0.25">
      <c r="A99" s="223" t="s">
        <v>1420</v>
      </c>
      <c r="B99" s="222" t="s">
        <v>1327</v>
      </c>
      <c r="C99" s="221">
        <v>381702.09</v>
      </c>
    </row>
    <row r="100" spans="1:3" x14ac:dyDescent="0.25">
      <c r="A100" s="220" t="s">
        <v>1248</v>
      </c>
      <c r="B100" s="220" t="s">
        <v>1388</v>
      </c>
      <c r="C100" s="219">
        <v>2822743.82</v>
      </c>
    </row>
    <row r="101" spans="1:3" ht="22.5" x14ac:dyDescent="0.25">
      <c r="A101" s="225" t="s">
        <v>2232</v>
      </c>
      <c r="B101" s="224" t="s">
        <v>2231</v>
      </c>
      <c r="C101" s="139">
        <v>2017633.29</v>
      </c>
    </row>
    <row r="102" spans="1:3" ht="22.5" x14ac:dyDescent="0.25">
      <c r="A102" s="225" t="s">
        <v>1705</v>
      </c>
      <c r="B102" s="224" t="s">
        <v>2230</v>
      </c>
      <c r="C102" s="139">
        <v>69233.34</v>
      </c>
    </row>
    <row r="103" spans="1:3" ht="33.75" x14ac:dyDescent="0.25">
      <c r="A103" s="223" t="s">
        <v>1793</v>
      </c>
      <c r="B103" s="222" t="s">
        <v>1792</v>
      </c>
      <c r="C103" s="221">
        <v>735877.19</v>
      </c>
    </row>
    <row r="104" spans="1:3" x14ac:dyDescent="0.25">
      <c r="A104" s="218"/>
      <c r="B104" s="218"/>
      <c r="C104" s="218"/>
    </row>
    <row r="105" spans="1:3" ht="9" customHeight="1" x14ac:dyDescent="0.25">
      <c r="A105" s="24" t="s">
        <v>1581</v>
      </c>
    </row>
    <row r="107" spans="1:3" ht="12.75" x14ac:dyDescent="0.25">
      <c r="A107" s="230" t="s">
        <v>28</v>
      </c>
      <c r="B107" s="211"/>
      <c r="C107" s="211"/>
    </row>
    <row r="108" spans="1:3" x14ac:dyDescent="0.25">
      <c r="A108" s="56" t="s">
        <v>1629</v>
      </c>
      <c r="B108" s="56" t="s">
        <v>315</v>
      </c>
      <c r="C108" s="47" t="s">
        <v>2229</v>
      </c>
    </row>
    <row r="109" spans="1:3" ht="12.75" x14ac:dyDescent="0.25">
      <c r="A109" s="43" t="s">
        <v>27</v>
      </c>
      <c r="B109" s="42"/>
      <c r="C109" s="180">
        <v>65759949.409999996</v>
      </c>
    </row>
    <row r="110" spans="1:3" ht="12.75" x14ac:dyDescent="0.25">
      <c r="A110" s="229" t="s">
        <v>2228</v>
      </c>
      <c r="B110" s="228"/>
      <c r="C110" s="180">
        <v>22568943.73</v>
      </c>
    </row>
    <row r="111" spans="1:3" ht="22.5" x14ac:dyDescent="0.25">
      <c r="A111" s="88" t="s">
        <v>2195</v>
      </c>
      <c r="B111" s="104" t="s">
        <v>2194</v>
      </c>
      <c r="C111" s="86">
        <v>343874.63</v>
      </c>
    </row>
    <row r="112" spans="1:3" ht="22.5" x14ac:dyDescent="0.25">
      <c r="A112" s="88" t="s">
        <v>2098</v>
      </c>
      <c r="B112" s="104" t="s">
        <v>2097</v>
      </c>
      <c r="C112" s="86">
        <v>11279.4</v>
      </c>
    </row>
    <row r="113" spans="1:3" x14ac:dyDescent="0.25">
      <c r="A113" s="88" t="s">
        <v>1684</v>
      </c>
      <c r="B113" s="104" t="s">
        <v>1683</v>
      </c>
      <c r="C113" s="86">
        <v>98020.55</v>
      </c>
    </row>
    <row r="114" spans="1:3" x14ac:dyDescent="0.25">
      <c r="A114" s="88" t="s">
        <v>2227</v>
      </c>
      <c r="B114" s="104" t="s">
        <v>2226</v>
      </c>
      <c r="C114" s="86">
        <v>6165.78</v>
      </c>
    </row>
    <row r="115" spans="1:3" x14ac:dyDescent="0.25">
      <c r="A115" s="88" t="s">
        <v>1612</v>
      </c>
      <c r="B115" s="104" t="s">
        <v>1611</v>
      </c>
      <c r="C115" s="86">
        <v>46529.09</v>
      </c>
    </row>
    <row r="116" spans="1:3" x14ac:dyDescent="0.25">
      <c r="A116" s="88" t="s">
        <v>1822</v>
      </c>
      <c r="B116" s="104" t="s">
        <v>1821</v>
      </c>
      <c r="C116" s="86">
        <v>11.34</v>
      </c>
    </row>
    <row r="117" spans="1:3" x14ac:dyDescent="0.25">
      <c r="A117" s="88" t="s">
        <v>1894</v>
      </c>
      <c r="B117" s="104" t="s">
        <v>1893</v>
      </c>
      <c r="C117" s="86">
        <v>76158</v>
      </c>
    </row>
    <row r="118" spans="1:3" ht="22.5" x14ac:dyDescent="0.25">
      <c r="A118" s="88" t="s">
        <v>1592</v>
      </c>
      <c r="B118" s="104" t="s">
        <v>1591</v>
      </c>
      <c r="C118" s="86">
        <v>15000</v>
      </c>
    </row>
    <row r="119" spans="1:3" ht="22.5" x14ac:dyDescent="0.25">
      <c r="A119" s="88" t="s">
        <v>1586</v>
      </c>
      <c r="B119" s="104" t="s">
        <v>1585</v>
      </c>
      <c r="C119" s="86">
        <v>536483</v>
      </c>
    </row>
    <row r="120" spans="1:3" ht="22.5" x14ac:dyDescent="0.25">
      <c r="A120" s="88" t="s">
        <v>2225</v>
      </c>
      <c r="B120" s="104" t="s">
        <v>2224</v>
      </c>
      <c r="C120" s="86">
        <v>992118.22</v>
      </c>
    </row>
    <row r="121" spans="1:3" x14ac:dyDescent="0.25">
      <c r="A121" s="88" t="s">
        <v>2223</v>
      </c>
      <c r="B121" s="104" t="s">
        <v>2222</v>
      </c>
      <c r="C121" s="86">
        <v>245283.77</v>
      </c>
    </row>
    <row r="122" spans="1:3" x14ac:dyDescent="0.25">
      <c r="A122" s="88" t="s">
        <v>2221</v>
      </c>
      <c r="B122" s="104" t="s">
        <v>2220</v>
      </c>
      <c r="C122" s="86">
        <v>3849655.98</v>
      </c>
    </row>
    <row r="123" spans="1:3" x14ac:dyDescent="0.25">
      <c r="A123" s="88" t="s">
        <v>2219</v>
      </c>
      <c r="B123" s="104" t="s">
        <v>2218</v>
      </c>
      <c r="C123" s="86">
        <v>-250779.05</v>
      </c>
    </row>
    <row r="124" spans="1:3" ht="22.5" x14ac:dyDescent="0.25">
      <c r="A124" s="88" t="s">
        <v>2217</v>
      </c>
      <c r="B124" s="104" t="s">
        <v>2216</v>
      </c>
      <c r="C124" s="86">
        <v>42805.13</v>
      </c>
    </row>
    <row r="125" spans="1:3" x14ac:dyDescent="0.25">
      <c r="A125" s="88" t="s">
        <v>1814</v>
      </c>
      <c r="B125" s="104" t="s">
        <v>1813</v>
      </c>
      <c r="C125" s="86">
        <v>11354.89</v>
      </c>
    </row>
    <row r="126" spans="1:3" ht="22.5" x14ac:dyDescent="0.25">
      <c r="A126" s="88" t="s">
        <v>2215</v>
      </c>
      <c r="B126" s="104" t="s">
        <v>2214</v>
      </c>
      <c r="C126" s="86">
        <v>830000</v>
      </c>
    </row>
    <row r="127" spans="1:3" ht="22.5" x14ac:dyDescent="0.25">
      <c r="A127" s="88" t="s">
        <v>2213</v>
      </c>
      <c r="B127" s="104" t="s">
        <v>2212</v>
      </c>
      <c r="C127" s="86">
        <v>1176550</v>
      </c>
    </row>
    <row r="128" spans="1:3" x14ac:dyDescent="0.25">
      <c r="A128" s="88" t="s">
        <v>2211</v>
      </c>
      <c r="B128" s="104" t="s">
        <v>2210</v>
      </c>
      <c r="C128" s="86">
        <v>6374435</v>
      </c>
    </row>
    <row r="129" spans="1:3" ht="22.5" x14ac:dyDescent="0.25">
      <c r="A129" s="88" t="s">
        <v>2209</v>
      </c>
      <c r="B129" s="104" t="s">
        <v>2208</v>
      </c>
      <c r="C129" s="86">
        <v>6004621</v>
      </c>
    </row>
    <row r="130" spans="1:3" ht="22.5" x14ac:dyDescent="0.25">
      <c r="A130" s="206" t="s">
        <v>2207</v>
      </c>
      <c r="B130" s="205" t="s">
        <v>2206</v>
      </c>
      <c r="C130" s="204">
        <v>2159377</v>
      </c>
    </row>
    <row r="131" spans="1:3" ht="12.75" x14ac:dyDescent="0.25">
      <c r="A131" s="227" t="s">
        <v>2205</v>
      </c>
      <c r="B131" s="226"/>
      <c r="C131" s="219">
        <v>43191005.68</v>
      </c>
    </row>
    <row r="132" spans="1:3" x14ac:dyDescent="0.25">
      <c r="A132" s="220" t="s">
        <v>1291</v>
      </c>
      <c r="B132" s="220" t="s">
        <v>1364</v>
      </c>
      <c r="C132" s="219">
        <v>43191005.68</v>
      </c>
    </row>
    <row r="133" spans="1:3" ht="22.5" x14ac:dyDescent="0.25">
      <c r="A133" s="225" t="s">
        <v>2204</v>
      </c>
      <c r="B133" s="224" t="s">
        <v>2203</v>
      </c>
      <c r="C133" s="139">
        <v>2591981.88</v>
      </c>
    </row>
    <row r="134" spans="1:3" ht="33.75" x14ac:dyDescent="0.25">
      <c r="A134" s="225" t="s">
        <v>2202</v>
      </c>
      <c r="B134" s="224" t="s">
        <v>2201</v>
      </c>
      <c r="C134" s="139">
        <v>829697.99</v>
      </c>
    </row>
    <row r="135" spans="1:3" ht="33.75" x14ac:dyDescent="0.25">
      <c r="A135" s="223" t="s">
        <v>2200</v>
      </c>
      <c r="B135" s="222" t="s">
        <v>2199</v>
      </c>
      <c r="C135" s="221">
        <v>39769325.810000002</v>
      </c>
    </row>
    <row r="136" spans="1:3" x14ac:dyDescent="0.25">
      <c r="A136" s="220" t="s">
        <v>2126</v>
      </c>
      <c r="B136" s="220" t="s">
        <v>2125</v>
      </c>
      <c r="C136" s="219">
        <v>0</v>
      </c>
    </row>
    <row r="137" spans="1:3" ht="12.75" x14ac:dyDescent="0.25">
      <c r="A137" s="43" t="s">
        <v>26</v>
      </c>
      <c r="B137" s="42"/>
      <c r="C137" s="180">
        <v>617992668.49000001</v>
      </c>
    </row>
    <row r="138" spans="1:3" ht="12.75" x14ac:dyDescent="0.25">
      <c r="A138" s="229" t="s">
        <v>2198</v>
      </c>
      <c r="B138" s="228"/>
      <c r="C138" s="180">
        <v>608575732</v>
      </c>
    </row>
    <row r="139" spans="1:3" x14ac:dyDescent="0.25">
      <c r="A139" s="88" t="s">
        <v>2197</v>
      </c>
      <c r="B139" s="104" t="s">
        <v>2196</v>
      </c>
      <c r="C139" s="86">
        <v>39607489.509999998</v>
      </c>
    </row>
    <row r="140" spans="1:3" ht="22.5" x14ac:dyDescent="0.25">
      <c r="A140" s="88" t="s">
        <v>2195</v>
      </c>
      <c r="B140" s="104" t="s">
        <v>2194</v>
      </c>
      <c r="C140" s="86">
        <v>713710.7</v>
      </c>
    </row>
    <row r="141" spans="1:3" ht="22.5" x14ac:dyDescent="0.25">
      <c r="A141" s="88" t="s">
        <v>2193</v>
      </c>
      <c r="B141" s="104" t="s">
        <v>2192</v>
      </c>
      <c r="C141" s="86">
        <v>387</v>
      </c>
    </row>
    <row r="142" spans="1:3" x14ac:dyDescent="0.25">
      <c r="A142" s="88" t="s">
        <v>2191</v>
      </c>
      <c r="B142" s="104" t="s">
        <v>2190</v>
      </c>
      <c r="C142" s="86">
        <v>160</v>
      </c>
    </row>
    <row r="143" spans="1:3" ht="22.5" x14ac:dyDescent="0.25">
      <c r="A143" s="88" t="s">
        <v>2189</v>
      </c>
      <c r="B143" s="104" t="s">
        <v>2188</v>
      </c>
      <c r="C143" s="86">
        <v>281784.49</v>
      </c>
    </row>
    <row r="144" spans="1:3" x14ac:dyDescent="0.25">
      <c r="A144" s="88" t="s">
        <v>2187</v>
      </c>
      <c r="B144" s="104" t="s">
        <v>2186</v>
      </c>
      <c r="C144" s="86">
        <v>117723903</v>
      </c>
    </row>
    <row r="145" spans="1:3" ht="22.5" x14ac:dyDescent="0.25">
      <c r="A145" s="88" t="s">
        <v>2185</v>
      </c>
      <c r="B145" s="104" t="s">
        <v>2184</v>
      </c>
      <c r="C145" s="86">
        <v>30482764</v>
      </c>
    </row>
    <row r="146" spans="1:3" ht="22.5" x14ac:dyDescent="0.25">
      <c r="A146" s="88" t="s">
        <v>2183</v>
      </c>
      <c r="B146" s="104" t="s">
        <v>2182</v>
      </c>
      <c r="C146" s="86">
        <v>2171698</v>
      </c>
    </row>
    <row r="147" spans="1:3" x14ac:dyDescent="0.25">
      <c r="A147" s="88" t="s">
        <v>2181</v>
      </c>
      <c r="B147" s="104" t="s">
        <v>2180</v>
      </c>
      <c r="C147" s="86">
        <v>15197992</v>
      </c>
    </row>
    <row r="148" spans="1:3" x14ac:dyDescent="0.25">
      <c r="A148" s="88" t="s">
        <v>2179</v>
      </c>
      <c r="B148" s="104" t="s">
        <v>2178</v>
      </c>
      <c r="C148" s="86">
        <v>6534025</v>
      </c>
    </row>
    <row r="149" spans="1:3" ht="33.75" x14ac:dyDescent="0.25">
      <c r="A149" s="88" t="s">
        <v>2177</v>
      </c>
      <c r="B149" s="104" t="s">
        <v>2176</v>
      </c>
      <c r="C149" s="86">
        <v>111224769.95999999</v>
      </c>
    </row>
    <row r="150" spans="1:3" ht="22.5" x14ac:dyDescent="0.25">
      <c r="A150" s="88" t="s">
        <v>2175</v>
      </c>
      <c r="B150" s="104" t="s">
        <v>2174</v>
      </c>
      <c r="C150" s="86">
        <v>6015056</v>
      </c>
    </row>
    <row r="151" spans="1:3" ht="22.5" x14ac:dyDescent="0.25">
      <c r="A151" s="88" t="s">
        <v>2173</v>
      </c>
      <c r="B151" s="104" t="s">
        <v>2172</v>
      </c>
      <c r="C151" s="86">
        <v>1274773</v>
      </c>
    </row>
    <row r="152" spans="1:3" x14ac:dyDescent="0.25">
      <c r="A152" s="88" t="s">
        <v>2171</v>
      </c>
      <c r="B152" s="104" t="s">
        <v>2170</v>
      </c>
      <c r="C152" s="86">
        <v>80900330</v>
      </c>
    </row>
    <row r="153" spans="1:3" ht="22.5" x14ac:dyDescent="0.25">
      <c r="A153" s="88" t="s">
        <v>2169</v>
      </c>
      <c r="B153" s="104" t="s">
        <v>2168</v>
      </c>
      <c r="C153" s="86">
        <v>7525521.0700000003</v>
      </c>
    </row>
    <row r="154" spans="1:3" ht="22.5" x14ac:dyDescent="0.25">
      <c r="A154" s="88" t="s">
        <v>2167</v>
      </c>
      <c r="B154" s="104" t="s">
        <v>2166</v>
      </c>
      <c r="C154" s="86">
        <v>63119343.979999997</v>
      </c>
    </row>
    <row r="155" spans="1:3" x14ac:dyDescent="0.25">
      <c r="A155" s="88" t="s">
        <v>2165</v>
      </c>
      <c r="B155" s="104" t="s">
        <v>1327</v>
      </c>
      <c r="C155" s="86">
        <v>48610.01</v>
      </c>
    </row>
    <row r="156" spans="1:3" x14ac:dyDescent="0.25">
      <c r="A156" s="88" t="s">
        <v>2164</v>
      </c>
      <c r="B156" s="104" t="s">
        <v>2163</v>
      </c>
      <c r="C156" s="86">
        <v>53699510</v>
      </c>
    </row>
    <row r="157" spans="1:3" x14ac:dyDescent="0.25">
      <c r="A157" s="88" t="s">
        <v>2162</v>
      </c>
      <c r="B157" s="104" t="s">
        <v>2161</v>
      </c>
      <c r="C157" s="86">
        <v>9000309</v>
      </c>
    </row>
    <row r="158" spans="1:3" x14ac:dyDescent="0.25">
      <c r="A158" s="88" t="s">
        <v>2160</v>
      </c>
      <c r="B158" s="104" t="s">
        <v>2159</v>
      </c>
      <c r="C158" s="86">
        <v>18356740</v>
      </c>
    </row>
    <row r="159" spans="1:3" x14ac:dyDescent="0.25">
      <c r="A159" s="88" t="s">
        <v>2158</v>
      </c>
      <c r="B159" s="104" t="s">
        <v>2157</v>
      </c>
      <c r="C159" s="86">
        <v>1137183</v>
      </c>
    </row>
    <row r="160" spans="1:3" x14ac:dyDescent="0.25">
      <c r="A160" s="88" t="s">
        <v>2156</v>
      </c>
      <c r="B160" s="104" t="s">
        <v>2155</v>
      </c>
      <c r="C160" s="86">
        <v>3421914</v>
      </c>
    </row>
    <row r="161" spans="1:3" x14ac:dyDescent="0.25">
      <c r="A161" s="88" t="s">
        <v>2154</v>
      </c>
      <c r="B161" s="104" t="s">
        <v>2153</v>
      </c>
      <c r="C161" s="86">
        <v>431484.89</v>
      </c>
    </row>
    <row r="162" spans="1:3" ht="22.5" x14ac:dyDescent="0.25">
      <c r="A162" s="88" t="s">
        <v>2152</v>
      </c>
      <c r="B162" s="104" t="s">
        <v>2151</v>
      </c>
      <c r="C162" s="86">
        <v>4055770</v>
      </c>
    </row>
    <row r="163" spans="1:3" ht="33.75" x14ac:dyDescent="0.25">
      <c r="A163" s="88" t="s">
        <v>2150</v>
      </c>
      <c r="B163" s="104" t="s">
        <v>2149</v>
      </c>
      <c r="C163" s="86">
        <v>58352</v>
      </c>
    </row>
    <row r="164" spans="1:3" x14ac:dyDescent="0.25">
      <c r="A164" s="88" t="s">
        <v>2148</v>
      </c>
      <c r="B164" s="104" t="s">
        <v>2147</v>
      </c>
      <c r="C164" s="86">
        <v>17636534</v>
      </c>
    </row>
    <row r="165" spans="1:3" ht="33.75" x14ac:dyDescent="0.25">
      <c r="A165" s="88" t="s">
        <v>2146</v>
      </c>
      <c r="B165" s="104" t="s">
        <v>2145</v>
      </c>
      <c r="C165" s="86">
        <v>34187</v>
      </c>
    </row>
    <row r="166" spans="1:3" ht="22.5" x14ac:dyDescent="0.25">
      <c r="A166" s="88" t="s">
        <v>2144</v>
      </c>
      <c r="B166" s="104" t="s">
        <v>2143</v>
      </c>
      <c r="C166" s="86">
        <v>120118</v>
      </c>
    </row>
    <row r="167" spans="1:3" ht="22.5" x14ac:dyDescent="0.25">
      <c r="A167" s="88" t="s">
        <v>2142</v>
      </c>
      <c r="B167" s="104" t="s">
        <v>2141</v>
      </c>
      <c r="C167" s="86">
        <v>6212833</v>
      </c>
    </row>
    <row r="168" spans="1:3" ht="22.5" x14ac:dyDescent="0.25">
      <c r="A168" s="88" t="s">
        <v>2140</v>
      </c>
      <c r="B168" s="104" t="s">
        <v>2139</v>
      </c>
      <c r="C168" s="86">
        <v>7615305</v>
      </c>
    </row>
    <row r="169" spans="1:3" x14ac:dyDescent="0.25">
      <c r="A169" s="88" t="s">
        <v>2013</v>
      </c>
      <c r="B169" s="104" t="s">
        <v>2012</v>
      </c>
      <c r="C169" s="86">
        <v>783823.07</v>
      </c>
    </row>
    <row r="170" spans="1:3" ht="22.5" x14ac:dyDescent="0.25">
      <c r="A170" s="88" t="s">
        <v>1655</v>
      </c>
      <c r="B170" s="104" t="s">
        <v>1654</v>
      </c>
      <c r="C170" s="86">
        <v>55072.33</v>
      </c>
    </row>
    <row r="171" spans="1:3" x14ac:dyDescent="0.25">
      <c r="A171" s="88" t="s">
        <v>2138</v>
      </c>
      <c r="B171" s="104" t="s">
        <v>2137</v>
      </c>
      <c r="C171" s="86">
        <v>69011.41</v>
      </c>
    </row>
    <row r="172" spans="1:3" x14ac:dyDescent="0.25">
      <c r="A172" s="88" t="s">
        <v>2136</v>
      </c>
      <c r="B172" s="104" t="s">
        <v>1327</v>
      </c>
      <c r="C172" s="86">
        <v>111664.31</v>
      </c>
    </row>
    <row r="173" spans="1:3" ht="22.5" x14ac:dyDescent="0.25">
      <c r="A173" s="88" t="s">
        <v>2135</v>
      </c>
      <c r="B173" s="104" t="s">
        <v>2134</v>
      </c>
      <c r="C173" s="86">
        <v>3815.48</v>
      </c>
    </row>
    <row r="174" spans="1:3" ht="22.5" x14ac:dyDescent="0.25">
      <c r="A174" s="88" t="s">
        <v>2011</v>
      </c>
      <c r="B174" s="104" t="s">
        <v>2010</v>
      </c>
      <c r="C174" s="86">
        <v>618530.73</v>
      </c>
    </row>
    <row r="175" spans="1:3" ht="22.5" x14ac:dyDescent="0.25">
      <c r="A175" s="88" t="s">
        <v>1874</v>
      </c>
      <c r="B175" s="104" t="s">
        <v>1873</v>
      </c>
      <c r="C175" s="86">
        <v>4495.76</v>
      </c>
    </row>
    <row r="176" spans="1:3" x14ac:dyDescent="0.25">
      <c r="A176" s="88" t="s">
        <v>1714</v>
      </c>
      <c r="B176" s="104" t="s">
        <v>1713</v>
      </c>
      <c r="C176" s="86">
        <v>2082942.08</v>
      </c>
    </row>
    <row r="177" spans="1:3" x14ac:dyDescent="0.25">
      <c r="A177" s="206" t="s">
        <v>1712</v>
      </c>
      <c r="B177" s="205" t="s">
        <v>1711</v>
      </c>
      <c r="C177" s="204">
        <v>243819.22</v>
      </c>
    </row>
    <row r="178" spans="1:3" ht="12.75" x14ac:dyDescent="0.25">
      <c r="A178" s="227" t="s">
        <v>2133</v>
      </c>
      <c r="B178" s="226"/>
      <c r="C178" s="219">
        <v>9416936.4900000002</v>
      </c>
    </row>
    <row r="179" spans="1:3" x14ac:dyDescent="0.25">
      <c r="A179" s="220" t="s">
        <v>1291</v>
      </c>
      <c r="B179" s="220" t="s">
        <v>1364</v>
      </c>
      <c r="C179" s="219">
        <v>9416936.4900000002</v>
      </c>
    </row>
    <row r="180" spans="1:3" ht="33.75" x14ac:dyDescent="0.25">
      <c r="A180" s="225" t="s">
        <v>2132</v>
      </c>
      <c r="B180" s="224" t="s">
        <v>2131</v>
      </c>
      <c r="C180" s="139">
        <v>795306.49</v>
      </c>
    </row>
    <row r="181" spans="1:3" x14ac:dyDescent="0.25">
      <c r="A181" s="225" t="s">
        <v>2130</v>
      </c>
      <c r="B181" s="224" t="s">
        <v>2129</v>
      </c>
      <c r="C181" s="139">
        <v>5338907</v>
      </c>
    </row>
    <row r="182" spans="1:3" ht="33.75" x14ac:dyDescent="0.25">
      <c r="A182" s="223" t="s">
        <v>2128</v>
      </c>
      <c r="B182" s="222" t="s">
        <v>2127</v>
      </c>
      <c r="C182" s="221">
        <v>3282723</v>
      </c>
    </row>
    <row r="183" spans="1:3" x14ac:dyDescent="0.25">
      <c r="A183" s="220" t="s">
        <v>2126</v>
      </c>
      <c r="B183" s="220" t="s">
        <v>2125</v>
      </c>
      <c r="C183" s="219">
        <v>0</v>
      </c>
    </row>
    <row r="184" spans="1:3" x14ac:dyDescent="0.25">
      <c r="A184" s="218"/>
      <c r="B184" s="218"/>
      <c r="C184" s="218"/>
    </row>
    <row r="185" spans="1:3" ht="9" customHeight="1" x14ac:dyDescent="0.25">
      <c r="A185" s="24" t="s">
        <v>1581</v>
      </c>
    </row>
  </sheetData>
  <mergeCells count="17">
    <mergeCell ref="A1:C1"/>
    <mergeCell ref="A2:C2"/>
    <mergeCell ref="A4:C4"/>
    <mergeCell ref="A6:C6"/>
    <mergeCell ref="A178:B178"/>
    <mergeCell ref="A138:B138"/>
    <mergeCell ref="A137:B137"/>
    <mergeCell ref="A131:B131"/>
    <mergeCell ref="A110:B110"/>
    <mergeCell ref="A109:B109"/>
    <mergeCell ref="A8:B8"/>
    <mergeCell ref="A107:C107"/>
    <mergeCell ref="A45:B45"/>
    <mergeCell ref="A35:B35"/>
    <mergeCell ref="A34:B34"/>
    <mergeCell ref="A15:B15"/>
    <mergeCell ref="A9:B9"/>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election activeCell="D9" sqref="D9:I9"/>
    </sheetView>
  </sheetViews>
  <sheetFormatPr baseColWidth="10" defaultRowHeight="11.25" x14ac:dyDescent="0.25"/>
  <cols>
    <col min="1" max="1" width="5.7109375" style="23" customWidth="1"/>
    <col min="2" max="2" width="30.7109375" style="23" customWidth="1"/>
    <col min="3" max="9" width="12.7109375" style="23" customWidth="1"/>
    <col min="10" max="16384" width="11.42578125" style="23"/>
  </cols>
  <sheetData>
    <row r="1" spans="1:9" ht="12.75" x14ac:dyDescent="0.25">
      <c r="A1" s="49" t="s">
        <v>41</v>
      </c>
      <c r="B1" s="48"/>
      <c r="C1" s="48"/>
      <c r="D1" s="48"/>
      <c r="E1" s="48"/>
      <c r="F1" s="48"/>
      <c r="G1" s="48"/>
      <c r="H1" s="48"/>
      <c r="I1" s="47" t="s">
        <v>21</v>
      </c>
    </row>
    <row r="2" spans="1:9" ht="12.75" x14ac:dyDescent="0.25">
      <c r="A2" s="49" t="s">
        <v>1635</v>
      </c>
      <c r="B2" s="48"/>
      <c r="C2" s="48"/>
      <c r="D2" s="48"/>
      <c r="E2" s="48"/>
      <c r="F2" s="48"/>
      <c r="G2" s="48"/>
      <c r="H2" s="48"/>
      <c r="I2" s="47" t="s">
        <v>2124</v>
      </c>
    </row>
    <row r="3" spans="1:9" x14ac:dyDescent="0.25">
      <c r="A3" s="196"/>
      <c r="B3" s="196"/>
      <c r="C3" s="196"/>
      <c r="D3" s="196"/>
      <c r="E3" s="196"/>
      <c r="F3" s="196"/>
      <c r="G3" s="196"/>
      <c r="H3" s="196"/>
      <c r="I3" s="196"/>
    </row>
    <row r="4" spans="1:9" ht="12.75" x14ac:dyDescent="0.25">
      <c r="A4" s="40" t="s">
        <v>2123</v>
      </c>
      <c r="B4" s="39"/>
      <c r="C4" s="39"/>
      <c r="D4" s="39"/>
      <c r="E4" s="39"/>
      <c r="F4" s="39"/>
      <c r="G4" s="39"/>
      <c r="H4" s="39"/>
      <c r="I4" s="39"/>
    </row>
    <row r="5" spans="1:9" x14ac:dyDescent="0.25">
      <c r="A5" s="196"/>
      <c r="B5" s="196"/>
      <c r="C5" s="196"/>
      <c r="D5" s="196"/>
      <c r="E5" s="196"/>
      <c r="F5" s="196"/>
      <c r="G5" s="196"/>
      <c r="H5" s="196"/>
      <c r="I5" s="196"/>
    </row>
    <row r="6" spans="1:9" ht="12.75" x14ac:dyDescent="0.25">
      <c r="A6" s="40" t="s">
        <v>29</v>
      </c>
      <c r="B6" s="39"/>
      <c r="C6" s="39"/>
      <c r="D6" s="39"/>
      <c r="E6" s="39"/>
      <c r="F6" s="39"/>
      <c r="G6" s="39"/>
      <c r="H6" s="39"/>
      <c r="I6" s="39"/>
    </row>
    <row r="7" spans="1:9" ht="65.099999999999994" customHeight="1" x14ac:dyDescent="0.25">
      <c r="A7" s="210" t="s">
        <v>1629</v>
      </c>
      <c r="B7" s="210" t="s">
        <v>315</v>
      </c>
      <c r="C7" s="208" t="s">
        <v>2107</v>
      </c>
      <c r="D7" s="208" t="s">
        <v>2112</v>
      </c>
      <c r="E7" s="208" t="s">
        <v>2111</v>
      </c>
      <c r="F7" s="208" t="s">
        <v>2110</v>
      </c>
      <c r="G7" s="214"/>
      <c r="H7" s="208" t="s">
        <v>2109</v>
      </c>
      <c r="I7" s="196"/>
    </row>
    <row r="8" spans="1:9" ht="65.099999999999994" customHeight="1" x14ac:dyDescent="0.25">
      <c r="A8" s="207"/>
      <c r="B8" s="207"/>
      <c r="C8" s="207"/>
      <c r="D8" s="207"/>
      <c r="E8" s="207"/>
      <c r="F8" s="33" t="s">
        <v>2106</v>
      </c>
      <c r="G8" s="33" t="s">
        <v>2105</v>
      </c>
      <c r="H8" s="207"/>
      <c r="I8" s="196"/>
    </row>
    <row r="9" spans="1:9" ht="12.75" x14ac:dyDescent="0.25">
      <c r="A9" s="49" t="s">
        <v>1619</v>
      </c>
      <c r="B9" s="48"/>
      <c r="C9" s="25">
        <v>9831951.5800000001</v>
      </c>
      <c r="D9" s="25">
        <v>64014.85</v>
      </c>
      <c r="E9" s="25">
        <v>0</v>
      </c>
      <c r="F9" s="25">
        <v>0</v>
      </c>
      <c r="G9" s="25">
        <v>0</v>
      </c>
      <c r="H9" s="25">
        <f>SUM(C9:G9)</f>
        <v>9895966.4299999997</v>
      </c>
    </row>
    <row r="10" spans="1:9" ht="12.75" x14ac:dyDescent="0.25">
      <c r="A10" s="43" t="s">
        <v>1631</v>
      </c>
      <c r="B10" s="42"/>
      <c r="C10" s="180">
        <v>6561078.7300000004</v>
      </c>
      <c r="D10" s="180">
        <v>64014.85</v>
      </c>
      <c r="E10" s="180">
        <v>0</v>
      </c>
      <c r="F10" s="180">
        <v>0</v>
      </c>
      <c r="G10" s="180">
        <v>0</v>
      </c>
      <c r="H10" s="180">
        <f>SUM(C10:G10)</f>
        <v>6625093.5800000001</v>
      </c>
    </row>
    <row r="11" spans="1:9" x14ac:dyDescent="0.25">
      <c r="A11" s="88" t="s">
        <v>2122</v>
      </c>
      <c r="B11" s="104" t="s">
        <v>2121</v>
      </c>
      <c r="C11" s="86">
        <v>2341584.54</v>
      </c>
      <c r="D11" s="86">
        <v>0</v>
      </c>
      <c r="E11" s="86">
        <v>0</v>
      </c>
      <c r="F11" s="86">
        <v>0</v>
      </c>
      <c r="G11" s="86">
        <v>0</v>
      </c>
      <c r="H11" s="86">
        <f>SUM(C11:G11)</f>
        <v>2341584.54</v>
      </c>
    </row>
    <row r="12" spans="1:9" ht="33.75" x14ac:dyDescent="0.25">
      <c r="A12" s="88" t="s">
        <v>2120</v>
      </c>
      <c r="B12" s="104" t="s">
        <v>2119</v>
      </c>
      <c r="C12" s="86">
        <v>34521.96</v>
      </c>
      <c r="D12" s="86">
        <v>0</v>
      </c>
      <c r="E12" s="86">
        <v>0</v>
      </c>
      <c r="F12" s="86">
        <v>0</v>
      </c>
      <c r="G12" s="86">
        <v>0</v>
      </c>
      <c r="H12" s="86">
        <f>SUM(C12:G12)</f>
        <v>34521.96</v>
      </c>
    </row>
    <row r="13" spans="1:9" ht="33.75" x14ac:dyDescent="0.25">
      <c r="A13" s="88" t="s">
        <v>1799</v>
      </c>
      <c r="B13" s="104" t="s">
        <v>1798</v>
      </c>
      <c r="C13" s="86">
        <v>351805.04</v>
      </c>
      <c r="D13" s="86">
        <v>64014.85</v>
      </c>
      <c r="E13" s="86">
        <v>0</v>
      </c>
      <c r="F13" s="86">
        <v>0</v>
      </c>
      <c r="G13" s="86">
        <v>0</v>
      </c>
      <c r="H13" s="86">
        <f>SUM(C13:G13)</f>
        <v>415819.88999999996</v>
      </c>
    </row>
    <row r="14" spans="1:9" ht="33.75" x14ac:dyDescent="0.25">
      <c r="A14" s="88" t="s">
        <v>2118</v>
      </c>
      <c r="B14" s="104" t="s">
        <v>2117</v>
      </c>
      <c r="C14" s="86">
        <v>1523395.77</v>
      </c>
      <c r="D14" s="86">
        <v>0</v>
      </c>
      <c r="E14" s="86">
        <v>0</v>
      </c>
      <c r="F14" s="86">
        <v>0</v>
      </c>
      <c r="G14" s="86">
        <v>0</v>
      </c>
      <c r="H14" s="86">
        <f>SUM(C14:G14)</f>
        <v>1523395.77</v>
      </c>
    </row>
    <row r="15" spans="1:9" ht="33.75" x14ac:dyDescent="0.25">
      <c r="A15" s="88" t="s">
        <v>1797</v>
      </c>
      <c r="B15" s="104" t="s">
        <v>1796</v>
      </c>
      <c r="C15" s="86">
        <v>138194.79</v>
      </c>
      <c r="D15" s="86">
        <v>0</v>
      </c>
      <c r="E15" s="86">
        <v>0</v>
      </c>
      <c r="F15" s="86">
        <v>0</v>
      </c>
      <c r="G15" s="86">
        <v>0</v>
      </c>
      <c r="H15" s="86">
        <f>SUM(C15:G15)</f>
        <v>138194.79</v>
      </c>
    </row>
    <row r="16" spans="1:9" x14ac:dyDescent="0.25">
      <c r="A16" s="88" t="s">
        <v>2116</v>
      </c>
      <c r="B16" s="104" t="s">
        <v>1421</v>
      </c>
      <c r="C16" s="86">
        <v>30383.84</v>
      </c>
      <c r="D16" s="86">
        <v>0</v>
      </c>
      <c r="E16" s="86">
        <v>0</v>
      </c>
      <c r="F16" s="86">
        <v>0</v>
      </c>
      <c r="G16" s="86">
        <v>0</v>
      </c>
      <c r="H16" s="86">
        <f>SUM(C16:G16)</f>
        <v>30383.84</v>
      </c>
    </row>
    <row r="17" spans="1:9" ht="22.5" x14ac:dyDescent="0.25">
      <c r="A17" s="88" t="s">
        <v>1286</v>
      </c>
      <c r="B17" s="104" t="s">
        <v>1285</v>
      </c>
      <c r="C17" s="86">
        <v>46204.54</v>
      </c>
      <c r="D17" s="86">
        <v>0</v>
      </c>
      <c r="E17" s="86">
        <v>0</v>
      </c>
      <c r="F17" s="86">
        <v>0</v>
      </c>
      <c r="G17" s="86">
        <v>0</v>
      </c>
      <c r="H17" s="86">
        <f>SUM(C17:G17)</f>
        <v>46204.54</v>
      </c>
    </row>
    <row r="18" spans="1:9" x14ac:dyDescent="0.25">
      <c r="A18" s="88" t="s">
        <v>2115</v>
      </c>
      <c r="B18" s="104" t="s">
        <v>1437</v>
      </c>
      <c r="C18" s="86">
        <v>1817167.8</v>
      </c>
      <c r="D18" s="86">
        <v>0</v>
      </c>
      <c r="E18" s="86">
        <v>0</v>
      </c>
      <c r="F18" s="86">
        <v>0</v>
      </c>
      <c r="G18" s="86">
        <v>0</v>
      </c>
      <c r="H18" s="86">
        <f>SUM(C18:G18)</f>
        <v>1817167.8</v>
      </c>
    </row>
    <row r="19" spans="1:9" x14ac:dyDescent="0.25">
      <c r="A19" s="88" t="s">
        <v>2114</v>
      </c>
      <c r="B19" s="104" t="s">
        <v>1437</v>
      </c>
      <c r="C19" s="86">
        <v>189600.16</v>
      </c>
      <c r="D19" s="86">
        <v>0</v>
      </c>
      <c r="E19" s="86">
        <v>0</v>
      </c>
      <c r="F19" s="86">
        <v>0</v>
      </c>
      <c r="G19" s="86">
        <v>0</v>
      </c>
      <c r="H19" s="86">
        <f>SUM(C19:G19)</f>
        <v>189600.16</v>
      </c>
    </row>
    <row r="20" spans="1:9" ht="33.75" x14ac:dyDescent="0.25">
      <c r="A20" s="206" t="s">
        <v>1793</v>
      </c>
      <c r="B20" s="205" t="s">
        <v>1792</v>
      </c>
      <c r="C20" s="204">
        <v>88220.29</v>
      </c>
      <c r="D20" s="204">
        <v>0</v>
      </c>
      <c r="E20" s="204">
        <v>0</v>
      </c>
      <c r="F20" s="204">
        <v>0</v>
      </c>
      <c r="G20" s="204">
        <v>0</v>
      </c>
      <c r="H20" s="204">
        <f>SUM(C20:G20)</f>
        <v>88220.29</v>
      </c>
    </row>
    <row r="21" spans="1:9" ht="12.75" x14ac:dyDescent="0.25">
      <c r="A21" s="43" t="s">
        <v>1630</v>
      </c>
      <c r="B21" s="42"/>
      <c r="C21" s="180">
        <v>3270872.85</v>
      </c>
      <c r="D21" s="180">
        <v>0</v>
      </c>
      <c r="E21" s="180">
        <v>0</v>
      </c>
      <c r="F21" s="180">
        <v>0</v>
      </c>
      <c r="G21" s="180">
        <v>0</v>
      </c>
      <c r="H21" s="180">
        <f>SUM(C21:G21)</f>
        <v>3270872.85</v>
      </c>
    </row>
    <row r="22" spans="1:9" ht="12.75" x14ac:dyDescent="0.25">
      <c r="A22" s="43" t="s">
        <v>1584</v>
      </c>
      <c r="B22" s="42"/>
      <c r="C22" s="180">
        <v>0</v>
      </c>
      <c r="D22" s="180">
        <v>0</v>
      </c>
      <c r="E22" s="180">
        <v>0</v>
      </c>
      <c r="F22" s="180">
        <v>0</v>
      </c>
      <c r="G22" s="180">
        <v>0</v>
      </c>
      <c r="H22" s="180">
        <f>SUM(C22:G22)</f>
        <v>0</v>
      </c>
    </row>
    <row r="24" spans="1:9" ht="12.75" x14ac:dyDescent="0.25">
      <c r="A24" s="40" t="s">
        <v>28</v>
      </c>
      <c r="B24" s="39"/>
      <c r="C24" s="39"/>
      <c r="D24" s="39"/>
      <c r="E24" s="39"/>
      <c r="F24" s="39"/>
      <c r="G24" s="39"/>
      <c r="H24" s="39"/>
      <c r="I24" s="39"/>
    </row>
    <row r="25" spans="1:9" ht="65.099999999999994" customHeight="1" x14ac:dyDescent="0.25">
      <c r="A25" s="210" t="s">
        <v>1629</v>
      </c>
      <c r="B25" s="210" t="s">
        <v>315</v>
      </c>
      <c r="C25" s="208" t="s">
        <v>2113</v>
      </c>
      <c r="D25" s="209"/>
      <c r="E25" s="208" t="s">
        <v>2112</v>
      </c>
      <c r="F25" s="208" t="s">
        <v>2111</v>
      </c>
      <c r="G25" s="208" t="s">
        <v>2110</v>
      </c>
      <c r="H25" s="209"/>
      <c r="I25" s="208" t="s">
        <v>2109</v>
      </c>
    </row>
    <row r="26" spans="1:9" ht="65.099999999999994" customHeight="1" x14ac:dyDescent="0.25">
      <c r="A26" s="63"/>
      <c r="B26" s="63"/>
      <c r="C26" s="33" t="s">
        <v>2108</v>
      </c>
      <c r="D26" s="33" t="s">
        <v>2107</v>
      </c>
      <c r="E26" s="63"/>
      <c r="F26" s="63"/>
      <c r="G26" s="33" t="s">
        <v>2106</v>
      </c>
      <c r="H26" s="33" t="s">
        <v>2105</v>
      </c>
      <c r="I26" s="63"/>
    </row>
    <row r="27" spans="1:9" ht="12.75" x14ac:dyDescent="0.25">
      <c r="A27" s="49" t="s">
        <v>1619</v>
      </c>
      <c r="B27" s="48"/>
      <c r="C27" s="25">
        <v>23690902.079999998</v>
      </c>
      <c r="D27" s="25">
        <v>9604845.8300000001</v>
      </c>
      <c r="E27" s="25">
        <v>1647544.24</v>
      </c>
      <c r="F27" s="25">
        <v>1139101.1299999999</v>
      </c>
      <c r="G27" s="25">
        <v>2861625.16</v>
      </c>
      <c r="H27" s="25">
        <v>0</v>
      </c>
      <c r="I27" s="25">
        <f>SUM(C27:H27)</f>
        <v>38944018.439999998</v>
      </c>
    </row>
    <row r="28" spans="1:9" x14ac:dyDescent="0.25">
      <c r="A28" s="88" t="s">
        <v>2104</v>
      </c>
      <c r="B28" s="104" t="s">
        <v>2103</v>
      </c>
      <c r="C28" s="86">
        <v>0</v>
      </c>
      <c r="D28" s="86">
        <v>98798.98</v>
      </c>
      <c r="E28" s="86">
        <v>0</v>
      </c>
      <c r="F28" s="86">
        <v>0</v>
      </c>
      <c r="G28" s="86">
        <v>0</v>
      </c>
      <c r="H28" s="86">
        <v>0</v>
      </c>
      <c r="I28" s="86">
        <f>SUM(C28:H28)</f>
        <v>98798.98</v>
      </c>
    </row>
    <row r="29" spans="1:9" x14ac:dyDescent="0.25">
      <c r="A29" s="88" t="s">
        <v>1756</v>
      </c>
      <c r="B29" s="104" t="s">
        <v>1755</v>
      </c>
      <c r="C29" s="86">
        <v>0</v>
      </c>
      <c r="D29" s="86">
        <v>1150076.1499999999</v>
      </c>
      <c r="E29" s="86">
        <v>0</v>
      </c>
      <c r="F29" s="86">
        <v>0</v>
      </c>
      <c r="G29" s="86">
        <v>0</v>
      </c>
      <c r="H29" s="86">
        <v>0</v>
      </c>
      <c r="I29" s="86">
        <f>SUM(C29:H29)</f>
        <v>1150076.1499999999</v>
      </c>
    </row>
    <row r="30" spans="1:9" x14ac:dyDescent="0.25">
      <c r="A30" s="88" t="s">
        <v>1754</v>
      </c>
      <c r="B30" s="104" t="s">
        <v>1753</v>
      </c>
      <c r="C30" s="86">
        <v>0</v>
      </c>
      <c r="D30" s="86">
        <v>30993.97</v>
      </c>
      <c r="E30" s="86">
        <v>0</v>
      </c>
      <c r="F30" s="86">
        <v>0</v>
      </c>
      <c r="G30" s="86">
        <v>0</v>
      </c>
      <c r="H30" s="86">
        <v>0</v>
      </c>
      <c r="I30" s="86">
        <f>SUM(C30:H30)</f>
        <v>30993.97</v>
      </c>
    </row>
    <row r="31" spans="1:9" x14ac:dyDescent="0.25">
      <c r="A31" s="88" t="s">
        <v>1752</v>
      </c>
      <c r="B31" s="104" t="s">
        <v>1751</v>
      </c>
      <c r="C31" s="86">
        <v>0</v>
      </c>
      <c r="D31" s="86">
        <v>140896.87</v>
      </c>
      <c r="E31" s="86">
        <v>0</v>
      </c>
      <c r="F31" s="86">
        <v>0</v>
      </c>
      <c r="G31" s="86">
        <v>0</v>
      </c>
      <c r="H31" s="86">
        <v>0</v>
      </c>
      <c r="I31" s="86">
        <f>SUM(C31:H31)</f>
        <v>140896.87</v>
      </c>
    </row>
    <row r="32" spans="1:9" x14ac:dyDescent="0.25">
      <c r="A32" s="88" t="s">
        <v>1336</v>
      </c>
      <c r="B32" s="104" t="s">
        <v>1335</v>
      </c>
      <c r="C32" s="86">
        <v>0</v>
      </c>
      <c r="D32" s="86">
        <v>53438.45</v>
      </c>
      <c r="E32" s="86">
        <v>0</v>
      </c>
      <c r="F32" s="86">
        <v>0</v>
      </c>
      <c r="G32" s="86">
        <v>0</v>
      </c>
      <c r="H32" s="86">
        <v>0</v>
      </c>
      <c r="I32" s="86">
        <f>SUM(C32:H32)</f>
        <v>53438.45</v>
      </c>
    </row>
    <row r="33" spans="1:9" x14ac:dyDescent="0.25">
      <c r="A33" s="88" t="s">
        <v>2102</v>
      </c>
      <c r="B33" s="104" t="s">
        <v>2101</v>
      </c>
      <c r="C33" s="86">
        <v>0</v>
      </c>
      <c r="D33" s="86">
        <v>42024.52</v>
      </c>
      <c r="E33" s="86">
        <v>0</v>
      </c>
      <c r="F33" s="86">
        <v>0</v>
      </c>
      <c r="G33" s="86">
        <v>0</v>
      </c>
      <c r="H33" s="86">
        <v>0</v>
      </c>
      <c r="I33" s="86">
        <f>SUM(C33:H33)</f>
        <v>42024.52</v>
      </c>
    </row>
    <row r="34" spans="1:9" x14ac:dyDescent="0.25">
      <c r="A34" s="88" t="s">
        <v>1997</v>
      </c>
      <c r="B34" s="104" t="s">
        <v>1996</v>
      </c>
      <c r="C34" s="86">
        <v>0</v>
      </c>
      <c r="D34" s="86">
        <v>61938.31</v>
      </c>
      <c r="E34" s="86">
        <v>0</v>
      </c>
      <c r="F34" s="86">
        <v>0</v>
      </c>
      <c r="G34" s="86">
        <v>0</v>
      </c>
      <c r="H34" s="86">
        <v>0</v>
      </c>
      <c r="I34" s="86">
        <f>SUM(C34:H34)</f>
        <v>61938.31</v>
      </c>
    </row>
    <row r="35" spans="1:9" x14ac:dyDescent="0.25">
      <c r="A35" s="88" t="s">
        <v>1342</v>
      </c>
      <c r="B35" s="104" t="s">
        <v>1341</v>
      </c>
      <c r="C35" s="86">
        <v>0</v>
      </c>
      <c r="D35" s="86">
        <v>61583.75</v>
      </c>
      <c r="E35" s="86">
        <v>0</v>
      </c>
      <c r="F35" s="86">
        <v>8748.64</v>
      </c>
      <c r="G35" s="86">
        <v>0</v>
      </c>
      <c r="H35" s="86">
        <v>0</v>
      </c>
      <c r="I35" s="86">
        <f>SUM(C35:H35)</f>
        <v>70332.39</v>
      </c>
    </row>
    <row r="36" spans="1:9" ht="22.5" x14ac:dyDescent="0.25">
      <c r="A36" s="88" t="s">
        <v>1344</v>
      </c>
      <c r="B36" s="104" t="s">
        <v>1343</v>
      </c>
      <c r="C36" s="86">
        <v>0</v>
      </c>
      <c r="D36" s="86">
        <v>28591.4</v>
      </c>
      <c r="E36" s="86">
        <v>0</v>
      </c>
      <c r="F36" s="86">
        <v>0</v>
      </c>
      <c r="G36" s="86">
        <v>0</v>
      </c>
      <c r="H36" s="86">
        <v>0</v>
      </c>
      <c r="I36" s="86">
        <f>SUM(C36:H36)</f>
        <v>28591.4</v>
      </c>
    </row>
    <row r="37" spans="1:9" x14ac:dyDescent="0.25">
      <c r="A37" s="88" t="s">
        <v>1995</v>
      </c>
      <c r="B37" s="104" t="s">
        <v>1994</v>
      </c>
      <c r="C37" s="86">
        <v>0</v>
      </c>
      <c r="D37" s="86">
        <v>174487.17</v>
      </c>
      <c r="E37" s="86">
        <v>0</v>
      </c>
      <c r="F37" s="86">
        <v>0</v>
      </c>
      <c r="G37" s="86">
        <v>0</v>
      </c>
      <c r="H37" s="86">
        <v>0</v>
      </c>
      <c r="I37" s="86">
        <f>SUM(C37:H37)</f>
        <v>174487.17</v>
      </c>
    </row>
    <row r="38" spans="1:9" ht="22.5" x14ac:dyDescent="0.25">
      <c r="A38" s="88" t="s">
        <v>1330</v>
      </c>
      <c r="B38" s="104" t="s">
        <v>1329</v>
      </c>
      <c r="C38" s="86">
        <v>0</v>
      </c>
      <c r="D38" s="86">
        <v>0</v>
      </c>
      <c r="E38" s="86">
        <v>0</v>
      </c>
      <c r="F38" s="86">
        <v>9777.0499999999993</v>
      </c>
      <c r="G38" s="86">
        <v>0</v>
      </c>
      <c r="H38" s="86">
        <v>0</v>
      </c>
      <c r="I38" s="86">
        <f>SUM(C38:H38)</f>
        <v>9777.0499999999993</v>
      </c>
    </row>
    <row r="39" spans="1:9" x14ac:dyDescent="0.25">
      <c r="A39" s="88" t="s">
        <v>1951</v>
      </c>
      <c r="B39" s="104" t="s">
        <v>1950</v>
      </c>
      <c r="C39" s="86">
        <v>0</v>
      </c>
      <c r="D39" s="86">
        <v>431.32</v>
      </c>
      <c r="E39" s="86">
        <v>0</v>
      </c>
      <c r="F39" s="86">
        <v>0</v>
      </c>
      <c r="G39" s="86">
        <v>0</v>
      </c>
      <c r="H39" s="86">
        <v>0</v>
      </c>
      <c r="I39" s="86">
        <f>SUM(C39:H39)</f>
        <v>431.32</v>
      </c>
    </row>
    <row r="40" spans="1:9" x14ac:dyDescent="0.25">
      <c r="A40" s="88" t="s">
        <v>1348</v>
      </c>
      <c r="B40" s="104" t="s">
        <v>1347</v>
      </c>
      <c r="C40" s="86">
        <v>0</v>
      </c>
      <c r="D40" s="86">
        <v>176960.75</v>
      </c>
      <c r="E40" s="86">
        <v>0</v>
      </c>
      <c r="F40" s="86">
        <v>119777.3</v>
      </c>
      <c r="G40" s="86">
        <v>0</v>
      </c>
      <c r="H40" s="86">
        <v>0</v>
      </c>
      <c r="I40" s="86">
        <f>SUM(C40:H40)</f>
        <v>296738.05</v>
      </c>
    </row>
    <row r="41" spans="1:9" ht="22.5" x14ac:dyDescent="0.25">
      <c r="A41" s="88" t="s">
        <v>1618</v>
      </c>
      <c r="B41" s="104" t="s">
        <v>1617</v>
      </c>
      <c r="C41" s="86">
        <v>0</v>
      </c>
      <c r="D41" s="86">
        <v>635548.53</v>
      </c>
      <c r="E41" s="86">
        <v>0</v>
      </c>
      <c r="F41" s="86">
        <v>0</v>
      </c>
      <c r="G41" s="86">
        <v>0</v>
      </c>
      <c r="H41" s="86">
        <v>0</v>
      </c>
      <c r="I41" s="86">
        <f>SUM(C41:H41)</f>
        <v>635548.53</v>
      </c>
    </row>
    <row r="42" spans="1:9" x14ac:dyDescent="0.25">
      <c r="A42" s="88" t="s">
        <v>1346</v>
      </c>
      <c r="B42" s="104" t="s">
        <v>1345</v>
      </c>
      <c r="C42" s="86">
        <v>0</v>
      </c>
      <c r="D42" s="86">
        <v>512751.6</v>
      </c>
      <c r="E42" s="86">
        <v>0</v>
      </c>
      <c r="F42" s="86">
        <v>0</v>
      </c>
      <c r="G42" s="86">
        <v>0</v>
      </c>
      <c r="H42" s="86">
        <v>0</v>
      </c>
      <c r="I42" s="86">
        <f>SUM(C42:H42)</f>
        <v>512751.6</v>
      </c>
    </row>
    <row r="43" spans="1:9" x14ac:dyDescent="0.25">
      <c r="A43" s="88" t="s">
        <v>1350</v>
      </c>
      <c r="B43" s="104" t="s">
        <v>1349</v>
      </c>
      <c r="C43" s="86">
        <v>0</v>
      </c>
      <c r="D43" s="86">
        <v>115503.23</v>
      </c>
      <c r="E43" s="86">
        <v>0</v>
      </c>
      <c r="F43" s="86">
        <v>0</v>
      </c>
      <c r="G43" s="86">
        <v>0</v>
      </c>
      <c r="H43" s="86">
        <v>0</v>
      </c>
      <c r="I43" s="86">
        <f>SUM(C43:H43)</f>
        <v>115503.23</v>
      </c>
    </row>
    <row r="44" spans="1:9" ht="22.5" x14ac:dyDescent="0.25">
      <c r="A44" s="88" t="s">
        <v>1947</v>
      </c>
      <c r="B44" s="104" t="s">
        <v>1946</v>
      </c>
      <c r="C44" s="86">
        <v>0</v>
      </c>
      <c r="D44" s="86">
        <v>115866.48</v>
      </c>
      <c r="E44" s="86">
        <v>0</v>
      </c>
      <c r="F44" s="86">
        <v>0</v>
      </c>
      <c r="G44" s="86">
        <v>0</v>
      </c>
      <c r="H44" s="86">
        <v>0</v>
      </c>
      <c r="I44" s="86">
        <f>SUM(C44:H44)</f>
        <v>115866.48</v>
      </c>
    </row>
    <row r="45" spans="1:9" ht="22.5" x14ac:dyDescent="0.25">
      <c r="A45" s="88" t="s">
        <v>1690</v>
      </c>
      <c r="B45" s="104" t="s">
        <v>1689</v>
      </c>
      <c r="C45" s="86">
        <v>0</v>
      </c>
      <c r="D45" s="86">
        <v>1402.2</v>
      </c>
      <c r="E45" s="86">
        <v>0</v>
      </c>
      <c r="F45" s="86">
        <v>0</v>
      </c>
      <c r="G45" s="86">
        <v>0</v>
      </c>
      <c r="H45" s="86">
        <v>0</v>
      </c>
      <c r="I45" s="86">
        <f>SUM(C45:H45)</f>
        <v>1402.2</v>
      </c>
    </row>
    <row r="46" spans="1:9" x14ac:dyDescent="0.25">
      <c r="A46" s="88" t="s">
        <v>1945</v>
      </c>
      <c r="B46" s="104" t="s">
        <v>1944</v>
      </c>
      <c r="C46" s="86">
        <v>0</v>
      </c>
      <c r="D46" s="86">
        <v>294985.53999999998</v>
      </c>
      <c r="E46" s="86">
        <v>0</v>
      </c>
      <c r="F46" s="86">
        <v>0</v>
      </c>
      <c r="G46" s="86">
        <v>0</v>
      </c>
      <c r="H46" s="86">
        <v>0</v>
      </c>
      <c r="I46" s="86">
        <f>SUM(C46:H46)</f>
        <v>294985.53999999998</v>
      </c>
    </row>
    <row r="47" spans="1:9" ht="22.5" x14ac:dyDescent="0.25">
      <c r="A47" s="88" t="s">
        <v>1748</v>
      </c>
      <c r="B47" s="104" t="s">
        <v>1747</v>
      </c>
      <c r="C47" s="86">
        <v>0</v>
      </c>
      <c r="D47" s="86">
        <v>225578.72</v>
      </c>
      <c r="E47" s="86">
        <v>0</v>
      </c>
      <c r="F47" s="86">
        <v>0</v>
      </c>
      <c r="G47" s="86">
        <v>0</v>
      </c>
      <c r="H47" s="86">
        <v>0</v>
      </c>
      <c r="I47" s="86">
        <f>SUM(C47:H47)</f>
        <v>225578.72</v>
      </c>
    </row>
    <row r="48" spans="1:9" ht="22.5" x14ac:dyDescent="0.25">
      <c r="A48" s="88" t="s">
        <v>1338</v>
      </c>
      <c r="B48" s="104" t="s">
        <v>1337</v>
      </c>
      <c r="C48" s="86">
        <v>0</v>
      </c>
      <c r="D48" s="86">
        <v>12962.45</v>
      </c>
      <c r="E48" s="86">
        <v>0</v>
      </c>
      <c r="F48" s="86">
        <v>0</v>
      </c>
      <c r="G48" s="86">
        <v>0</v>
      </c>
      <c r="H48" s="86">
        <v>0</v>
      </c>
      <c r="I48" s="86">
        <f>SUM(C48:H48)</f>
        <v>12962.45</v>
      </c>
    </row>
    <row r="49" spans="1:9" x14ac:dyDescent="0.25">
      <c r="A49" s="88" t="s">
        <v>1746</v>
      </c>
      <c r="B49" s="104" t="s">
        <v>1745</v>
      </c>
      <c r="C49" s="86">
        <v>0</v>
      </c>
      <c r="D49" s="86">
        <v>1646165.37</v>
      </c>
      <c r="E49" s="86">
        <v>0</v>
      </c>
      <c r="F49" s="86">
        <v>0</v>
      </c>
      <c r="G49" s="86">
        <v>0</v>
      </c>
      <c r="H49" s="86">
        <v>0</v>
      </c>
      <c r="I49" s="86">
        <f>SUM(C49:H49)</f>
        <v>1646165.37</v>
      </c>
    </row>
    <row r="50" spans="1:9" x14ac:dyDescent="0.25">
      <c r="A50" s="88" t="s">
        <v>2100</v>
      </c>
      <c r="B50" s="104" t="s">
        <v>2099</v>
      </c>
      <c r="C50" s="86">
        <v>0</v>
      </c>
      <c r="D50" s="86">
        <v>77848.28</v>
      </c>
      <c r="E50" s="86">
        <v>0</v>
      </c>
      <c r="F50" s="86">
        <v>0</v>
      </c>
      <c r="G50" s="86">
        <v>0</v>
      </c>
      <c r="H50" s="86">
        <v>0</v>
      </c>
      <c r="I50" s="86">
        <f>SUM(C50:H50)</f>
        <v>77848.28</v>
      </c>
    </row>
    <row r="51" spans="1:9" x14ac:dyDescent="0.25">
      <c r="A51" s="88" t="s">
        <v>1943</v>
      </c>
      <c r="B51" s="104" t="s">
        <v>1942</v>
      </c>
      <c r="C51" s="86">
        <v>0</v>
      </c>
      <c r="D51" s="86">
        <v>359144.43</v>
      </c>
      <c r="E51" s="86">
        <v>0</v>
      </c>
      <c r="F51" s="86">
        <v>0</v>
      </c>
      <c r="G51" s="86">
        <v>0</v>
      </c>
      <c r="H51" s="86">
        <v>0</v>
      </c>
      <c r="I51" s="86">
        <f>SUM(C51:H51)</f>
        <v>359144.43</v>
      </c>
    </row>
    <row r="52" spans="1:9" x14ac:dyDescent="0.25">
      <c r="A52" s="88" t="s">
        <v>1326</v>
      </c>
      <c r="B52" s="104" t="s">
        <v>1325</v>
      </c>
      <c r="C52" s="86">
        <v>0</v>
      </c>
      <c r="D52" s="86">
        <v>36400</v>
      </c>
      <c r="E52" s="86">
        <v>0</v>
      </c>
      <c r="F52" s="86">
        <v>0</v>
      </c>
      <c r="G52" s="86">
        <v>0</v>
      </c>
      <c r="H52" s="86">
        <v>0</v>
      </c>
      <c r="I52" s="86">
        <f>SUM(C52:H52)</f>
        <v>36400</v>
      </c>
    </row>
    <row r="53" spans="1:9" ht="22.5" x14ac:dyDescent="0.25">
      <c r="A53" s="88" t="s">
        <v>1340</v>
      </c>
      <c r="B53" s="104" t="s">
        <v>1339</v>
      </c>
      <c r="C53" s="86">
        <v>0</v>
      </c>
      <c r="D53" s="86">
        <v>173647.44</v>
      </c>
      <c r="E53" s="86">
        <v>0</v>
      </c>
      <c r="F53" s="86">
        <v>0</v>
      </c>
      <c r="G53" s="86">
        <v>0</v>
      </c>
      <c r="H53" s="86">
        <v>0</v>
      </c>
      <c r="I53" s="86">
        <f>SUM(C53:H53)</f>
        <v>173647.44</v>
      </c>
    </row>
    <row r="54" spans="1:9" ht="22.5" x14ac:dyDescent="0.25">
      <c r="A54" s="88" t="s">
        <v>1744</v>
      </c>
      <c r="B54" s="104" t="s">
        <v>1743</v>
      </c>
      <c r="C54" s="86">
        <v>105099.43</v>
      </c>
      <c r="D54" s="86">
        <v>0</v>
      </c>
      <c r="E54" s="86">
        <v>0</v>
      </c>
      <c r="F54" s="86">
        <v>0</v>
      </c>
      <c r="G54" s="86">
        <v>0</v>
      </c>
      <c r="H54" s="86">
        <v>0</v>
      </c>
      <c r="I54" s="86">
        <f>SUM(C54:H54)</f>
        <v>105099.43</v>
      </c>
    </row>
    <row r="55" spans="1:9" x14ac:dyDescent="0.25">
      <c r="A55" s="88" t="s">
        <v>1332</v>
      </c>
      <c r="B55" s="104" t="s">
        <v>1331</v>
      </c>
      <c r="C55" s="86">
        <v>14922.06</v>
      </c>
      <c r="D55" s="86">
        <v>41479.43</v>
      </c>
      <c r="E55" s="86">
        <v>5191.5200000000004</v>
      </c>
      <c r="F55" s="86">
        <v>0</v>
      </c>
      <c r="G55" s="86">
        <v>0</v>
      </c>
      <c r="H55" s="86">
        <v>0</v>
      </c>
      <c r="I55" s="86">
        <f>SUM(C55:H55)</f>
        <v>61593.009999999995</v>
      </c>
    </row>
    <row r="56" spans="1:9" ht="22.5" x14ac:dyDescent="0.25">
      <c r="A56" s="88" t="s">
        <v>2098</v>
      </c>
      <c r="B56" s="104" t="s">
        <v>2097</v>
      </c>
      <c r="C56" s="86">
        <v>1250.01</v>
      </c>
      <c r="D56" s="86">
        <v>0</v>
      </c>
      <c r="E56" s="86">
        <v>0</v>
      </c>
      <c r="F56" s="86">
        <v>0</v>
      </c>
      <c r="G56" s="86">
        <v>0</v>
      </c>
      <c r="H56" s="86">
        <v>0</v>
      </c>
      <c r="I56" s="86">
        <f>SUM(C56:H56)</f>
        <v>1250.01</v>
      </c>
    </row>
    <row r="57" spans="1:9" x14ac:dyDescent="0.25">
      <c r="A57" s="88" t="s">
        <v>1614</v>
      </c>
      <c r="B57" s="104" t="s">
        <v>1613</v>
      </c>
      <c r="C57" s="86">
        <v>4275</v>
      </c>
      <c r="D57" s="86">
        <v>162750.71</v>
      </c>
      <c r="E57" s="86">
        <v>18396</v>
      </c>
      <c r="F57" s="86">
        <v>20091.599999999999</v>
      </c>
      <c r="G57" s="86">
        <v>0</v>
      </c>
      <c r="H57" s="86">
        <v>0</v>
      </c>
      <c r="I57" s="86">
        <f>SUM(C57:H57)</f>
        <v>205513.31</v>
      </c>
    </row>
    <row r="58" spans="1:9" x14ac:dyDescent="0.25">
      <c r="A58" s="88" t="s">
        <v>1742</v>
      </c>
      <c r="B58" s="104" t="s">
        <v>1741</v>
      </c>
      <c r="C58" s="86">
        <v>0</v>
      </c>
      <c r="D58" s="86">
        <v>70009.27</v>
      </c>
      <c r="E58" s="86">
        <v>0</v>
      </c>
      <c r="F58" s="86">
        <v>0</v>
      </c>
      <c r="G58" s="86">
        <v>0</v>
      </c>
      <c r="H58" s="86">
        <v>0</v>
      </c>
      <c r="I58" s="86">
        <f>SUM(C58:H58)</f>
        <v>70009.27</v>
      </c>
    </row>
    <row r="59" spans="1:9" x14ac:dyDescent="0.25">
      <c r="A59" s="88" t="s">
        <v>1334</v>
      </c>
      <c r="B59" s="104" t="s">
        <v>1333</v>
      </c>
      <c r="C59" s="86">
        <v>0</v>
      </c>
      <c r="D59" s="86">
        <v>3000</v>
      </c>
      <c r="E59" s="86">
        <v>0</v>
      </c>
      <c r="F59" s="86">
        <v>0</v>
      </c>
      <c r="G59" s="86">
        <v>0</v>
      </c>
      <c r="H59" s="86">
        <v>0</v>
      </c>
      <c r="I59" s="86">
        <f>SUM(C59:H59)</f>
        <v>3000</v>
      </c>
    </row>
    <row r="60" spans="1:9" x14ac:dyDescent="0.25">
      <c r="A60" s="88" t="s">
        <v>1684</v>
      </c>
      <c r="B60" s="104" t="s">
        <v>1683</v>
      </c>
      <c r="C60" s="86">
        <v>0</v>
      </c>
      <c r="D60" s="86">
        <v>30654</v>
      </c>
      <c r="E60" s="86">
        <v>0</v>
      </c>
      <c r="F60" s="86">
        <v>138937.68</v>
      </c>
      <c r="G60" s="86">
        <v>0</v>
      </c>
      <c r="H60" s="86">
        <v>0</v>
      </c>
      <c r="I60" s="86">
        <f>SUM(C60:H60)</f>
        <v>169591.67999999999</v>
      </c>
    </row>
    <row r="61" spans="1:9" x14ac:dyDescent="0.25">
      <c r="A61" s="88" t="s">
        <v>2096</v>
      </c>
      <c r="B61" s="104" t="s">
        <v>2095</v>
      </c>
      <c r="C61" s="86">
        <v>0</v>
      </c>
      <c r="D61" s="86">
        <v>21436.92</v>
      </c>
      <c r="E61" s="86">
        <v>0</v>
      </c>
      <c r="F61" s="86">
        <v>360146.71</v>
      </c>
      <c r="G61" s="86">
        <v>0</v>
      </c>
      <c r="H61" s="86">
        <v>0</v>
      </c>
      <c r="I61" s="86">
        <f>SUM(C61:H61)</f>
        <v>381583.63</v>
      </c>
    </row>
    <row r="62" spans="1:9" x14ac:dyDescent="0.25">
      <c r="A62" s="88" t="s">
        <v>2094</v>
      </c>
      <c r="B62" s="104" t="s">
        <v>2093</v>
      </c>
      <c r="C62" s="86">
        <v>0</v>
      </c>
      <c r="D62" s="86">
        <v>31810.080000000002</v>
      </c>
      <c r="E62" s="86">
        <v>0</v>
      </c>
      <c r="F62" s="86">
        <v>0</v>
      </c>
      <c r="G62" s="86">
        <v>0</v>
      </c>
      <c r="H62" s="86">
        <v>0</v>
      </c>
      <c r="I62" s="86">
        <f>SUM(C62:H62)</f>
        <v>31810.080000000002</v>
      </c>
    </row>
    <row r="63" spans="1:9" x14ac:dyDescent="0.25">
      <c r="A63" s="88" t="s">
        <v>2092</v>
      </c>
      <c r="B63" s="104" t="s">
        <v>2091</v>
      </c>
      <c r="C63" s="86">
        <v>0</v>
      </c>
      <c r="D63" s="86">
        <v>0</v>
      </c>
      <c r="E63" s="86">
        <v>0</v>
      </c>
      <c r="F63" s="86">
        <v>12751.09</v>
      </c>
      <c r="G63" s="86">
        <v>0</v>
      </c>
      <c r="H63" s="86">
        <v>0</v>
      </c>
      <c r="I63" s="86">
        <f>SUM(C63:H63)</f>
        <v>12751.09</v>
      </c>
    </row>
    <row r="64" spans="1:9" ht="22.5" x14ac:dyDescent="0.25">
      <c r="A64" s="88" t="s">
        <v>1352</v>
      </c>
      <c r="B64" s="104" t="s">
        <v>1351</v>
      </c>
      <c r="C64" s="86">
        <v>0</v>
      </c>
      <c r="D64" s="86">
        <v>82768.210000000006</v>
      </c>
      <c r="E64" s="86">
        <v>0</v>
      </c>
      <c r="F64" s="86">
        <v>252514.32</v>
      </c>
      <c r="G64" s="86">
        <v>0</v>
      </c>
      <c r="H64" s="86">
        <v>0</v>
      </c>
      <c r="I64" s="86">
        <f>SUM(C64:H64)</f>
        <v>335282.53000000003</v>
      </c>
    </row>
    <row r="65" spans="1:9" x14ac:dyDescent="0.25">
      <c r="A65" s="88" t="s">
        <v>1740</v>
      </c>
      <c r="B65" s="104" t="s">
        <v>1333</v>
      </c>
      <c r="C65" s="86">
        <v>0</v>
      </c>
      <c r="D65" s="86">
        <v>18993.43</v>
      </c>
      <c r="E65" s="86">
        <v>0</v>
      </c>
      <c r="F65" s="86">
        <v>216356.74</v>
      </c>
      <c r="G65" s="86">
        <v>0</v>
      </c>
      <c r="H65" s="86">
        <v>0</v>
      </c>
      <c r="I65" s="86">
        <f>SUM(C65:H65)</f>
        <v>235350.16999999998</v>
      </c>
    </row>
    <row r="66" spans="1:9" x14ac:dyDescent="0.25">
      <c r="A66" s="88" t="s">
        <v>1739</v>
      </c>
      <c r="B66" s="104" t="s">
        <v>1738</v>
      </c>
      <c r="C66" s="86">
        <v>0</v>
      </c>
      <c r="D66" s="86">
        <v>43915.44</v>
      </c>
      <c r="E66" s="86">
        <v>0</v>
      </c>
      <c r="F66" s="86">
        <v>0</v>
      </c>
      <c r="G66" s="86">
        <v>0</v>
      </c>
      <c r="H66" s="86">
        <v>0</v>
      </c>
      <c r="I66" s="86">
        <f>SUM(C66:H66)</f>
        <v>43915.44</v>
      </c>
    </row>
    <row r="67" spans="1:9" ht="22.5" x14ac:dyDescent="0.25">
      <c r="A67" s="88" t="s">
        <v>1682</v>
      </c>
      <c r="B67" s="104" t="s">
        <v>1681</v>
      </c>
      <c r="C67" s="86">
        <v>0</v>
      </c>
      <c r="D67" s="86">
        <v>430</v>
      </c>
      <c r="E67" s="86">
        <v>0</v>
      </c>
      <c r="F67" s="86">
        <v>0</v>
      </c>
      <c r="G67" s="86">
        <v>0</v>
      </c>
      <c r="H67" s="86">
        <v>0</v>
      </c>
      <c r="I67" s="86">
        <f>SUM(C67:H67)</f>
        <v>430</v>
      </c>
    </row>
    <row r="68" spans="1:9" x14ac:dyDescent="0.25">
      <c r="A68" s="88" t="s">
        <v>1737</v>
      </c>
      <c r="B68" s="104" t="s">
        <v>1736</v>
      </c>
      <c r="C68" s="86">
        <v>87753.06</v>
      </c>
      <c r="D68" s="86">
        <v>24593.53</v>
      </c>
      <c r="E68" s="86">
        <v>0</v>
      </c>
      <c r="F68" s="86">
        <v>0</v>
      </c>
      <c r="G68" s="86">
        <v>0</v>
      </c>
      <c r="H68" s="86">
        <v>0</v>
      </c>
      <c r="I68" s="86">
        <f>SUM(C68:H68)</f>
        <v>112346.59</v>
      </c>
    </row>
    <row r="69" spans="1:9" x14ac:dyDescent="0.25">
      <c r="A69" s="88" t="s">
        <v>2090</v>
      </c>
      <c r="B69" s="104" t="s">
        <v>2089</v>
      </c>
      <c r="C69" s="86">
        <v>0</v>
      </c>
      <c r="D69" s="86">
        <v>23999.040000000001</v>
      </c>
      <c r="E69" s="86">
        <v>0</v>
      </c>
      <c r="F69" s="86">
        <v>0</v>
      </c>
      <c r="G69" s="86">
        <v>0</v>
      </c>
      <c r="H69" s="86">
        <v>0</v>
      </c>
      <c r="I69" s="86">
        <f>SUM(C69:H69)</f>
        <v>23999.040000000001</v>
      </c>
    </row>
    <row r="70" spans="1:9" x14ac:dyDescent="0.25">
      <c r="A70" s="88" t="s">
        <v>1991</v>
      </c>
      <c r="B70" s="104" t="s">
        <v>1990</v>
      </c>
      <c r="C70" s="86">
        <v>0</v>
      </c>
      <c r="D70" s="86">
        <v>592386.87</v>
      </c>
      <c r="E70" s="86">
        <v>0</v>
      </c>
      <c r="F70" s="86">
        <v>0</v>
      </c>
      <c r="G70" s="86">
        <v>0</v>
      </c>
      <c r="H70" s="86">
        <v>0</v>
      </c>
      <c r="I70" s="86">
        <f>SUM(C70:H70)</f>
        <v>592386.87</v>
      </c>
    </row>
    <row r="71" spans="1:9" x14ac:dyDescent="0.25">
      <c r="A71" s="88" t="s">
        <v>1735</v>
      </c>
      <c r="B71" s="104" t="s">
        <v>1734</v>
      </c>
      <c r="C71" s="86">
        <v>0</v>
      </c>
      <c r="D71" s="86">
        <v>730554.82</v>
      </c>
      <c r="E71" s="86">
        <v>0</v>
      </c>
      <c r="F71" s="86">
        <v>0</v>
      </c>
      <c r="G71" s="86">
        <v>0</v>
      </c>
      <c r="H71" s="86">
        <v>0</v>
      </c>
      <c r="I71" s="86">
        <f>SUM(C71:H71)</f>
        <v>730554.82</v>
      </c>
    </row>
    <row r="72" spans="1:9" x14ac:dyDescent="0.25">
      <c r="A72" s="88" t="s">
        <v>1989</v>
      </c>
      <c r="B72" s="104" t="s">
        <v>1988</v>
      </c>
      <c r="C72" s="86">
        <v>0</v>
      </c>
      <c r="D72" s="86">
        <v>190012.4</v>
      </c>
      <c r="E72" s="86">
        <v>0</v>
      </c>
      <c r="F72" s="86">
        <v>0</v>
      </c>
      <c r="G72" s="86">
        <v>0</v>
      </c>
      <c r="H72" s="86">
        <v>0</v>
      </c>
      <c r="I72" s="86">
        <f>SUM(C72:H72)</f>
        <v>190012.4</v>
      </c>
    </row>
    <row r="73" spans="1:9" x14ac:dyDescent="0.25">
      <c r="A73" s="88" t="s">
        <v>2025</v>
      </c>
      <c r="B73" s="104" t="s">
        <v>2024</v>
      </c>
      <c r="C73" s="86">
        <v>0</v>
      </c>
      <c r="D73" s="86">
        <v>982407.97</v>
      </c>
      <c r="E73" s="86">
        <v>0</v>
      </c>
      <c r="F73" s="86">
        <v>0</v>
      </c>
      <c r="G73" s="86">
        <v>0</v>
      </c>
      <c r="H73" s="86">
        <v>0</v>
      </c>
      <c r="I73" s="86">
        <f>SUM(C73:H73)</f>
        <v>982407.97</v>
      </c>
    </row>
    <row r="74" spans="1:9" x14ac:dyDescent="0.25">
      <c r="A74" s="88" t="s">
        <v>1941</v>
      </c>
      <c r="B74" s="104" t="s">
        <v>1940</v>
      </c>
      <c r="C74" s="86">
        <v>13892.33</v>
      </c>
      <c r="D74" s="86">
        <v>0</v>
      </c>
      <c r="E74" s="86">
        <v>0</v>
      </c>
      <c r="F74" s="86">
        <v>0</v>
      </c>
      <c r="G74" s="86">
        <v>0</v>
      </c>
      <c r="H74" s="86">
        <v>0</v>
      </c>
      <c r="I74" s="86">
        <f>SUM(C74:H74)</f>
        <v>13892.33</v>
      </c>
    </row>
    <row r="75" spans="1:9" x14ac:dyDescent="0.25">
      <c r="A75" s="88" t="s">
        <v>1328</v>
      </c>
      <c r="B75" s="104" t="s">
        <v>1327</v>
      </c>
      <c r="C75" s="86">
        <v>8000</v>
      </c>
      <c r="D75" s="86">
        <v>47591.96</v>
      </c>
      <c r="E75" s="86">
        <v>0</v>
      </c>
      <c r="F75" s="86">
        <v>0</v>
      </c>
      <c r="G75" s="86">
        <v>0</v>
      </c>
      <c r="H75" s="86">
        <v>0</v>
      </c>
      <c r="I75" s="86">
        <f>SUM(C75:H75)</f>
        <v>55591.96</v>
      </c>
    </row>
    <row r="76" spans="1:9" x14ac:dyDescent="0.25">
      <c r="A76" s="88" t="s">
        <v>1610</v>
      </c>
      <c r="B76" s="104" t="s">
        <v>1609</v>
      </c>
      <c r="C76" s="86">
        <v>234452</v>
      </c>
      <c r="D76" s="86">
        <v>0</v>
      </c>
      <c r="E76" s="86">
        <v>0</v>
      </c>
      <c r="F76" s="86">
        <v>0</v>
      </c>
      <c r="G76" s="86">
        <v>0</v>
      </c>
      <c r="H76" s="86">
        <v>0</v>
      </c>
      <c r="I76" s="86">
        <f>SUM(C76:H76)</f>
        <v>234452</v>
      </c>
    </row>
    <row r="77" spans="1:9" x14ac:dyDescent="0.25">
      <c r="A77" s="88" t="s">
        <v>1608</v>
      </c>
      <c r="B77" s="104" t="s">
        <v>1607</v>
      </c>
      <c r="C77" s="86">
        <v>59183</v>
      </c>
      <c r="D77" s="86">
        <v>0</v>
      </c>
      <c r="E77" s="86">
        <v>0</v>
      </c>
      <c r="F77" s="86">
        <v>0</v>
      </c>
      <c r="G77" s="86">
        <v>0</v>
      </c>
      <c r="H77" s="86">
        <v>0</v>
      </c>
      <c r="I77" s="86">
        <f>SUM(C77:H77)</f>
        <v>59183</v>
      </c>
    </row>
    <row r="78" spans="1:9" x14ac:dyDescent="0.25">
      <c r="A78" s="88" t="s">
        <v>1606</v>
      </c>
      <c r="B78" s="104" t="s">
        <v>1605</v>
      </c>
      <c r="C78" s="86">
        <v>101494.27</v>
      </c>
      <c r="D78" s="86">
        <v>0</v>
      </c>
      <c r="E78" s="86">
        <v>0</v>
      </c>
      <c r="F78" s="86">
        <v>0</v>
      </c>
      <c r="G78" s="86">
        <v>0</v>
      </c>
      <c r="H78" s="86">
        <v>0</v>
      </c>
      <c r="I78" s="86">
        <f>SUM(C78:H78)</f>
        <v>101494.27</v>
      </c>
    </row>
    <row r="79" spans="1:9" ht="22.5" x14ac:dyDescent="0.25">
      <c r="A79" s="88" t="s">
        <v>1604</v>
      </c>
      <c r="B79" s="104" t="s">
        <v>1603</v>
      </c>
      <c r="C79" s="86">
        <v>36463.57</v>
      </c>
      <c r="D79" s="86">
        <v>0</v>
      </c>
      <c r="E79" s="86">
        <v>0</v>
      </c>
      <c r="F79" s="86">
        <v>0</v>
      </c>
      <c r="G79" s="86">
        <v>0</v>
      </c>
      <c r="H79" s="86">
        <v>0</v>
      </c>
      <c r="I79" s="86">
        <f>SUM(C79:H79)</f>
        <v>36463.57</v>
      </c>
    </row>
    <row r="80" spans="1:9" x14ac:dyDescent="0.25">
      <c r="A80" s="88" t="s">
        <v>2088</v>
      </c>
      <c r="B80" s="104" t="s">
        <v>2087</v>
      </c>
      <c r="C80" s="86">
        <v>0</v>
      </c>
      <c r="D80" s="86">
        <v>134171.04</v>
      </c>
      <c r="E80" s="86">
        <v>0</v>
      </c>
      <c r="F80" s="86">
        <v>0</v>
      </c>
      <c r="G80" s="86">
        <v>0</v>
      </c>
      <c r="H80" s="86">
        <v>0</v>
      </c>
      <c r="I80" s="86">
        <f>SUM(C80:H80)</f>
        <v>134171.04</v>
      </c>
    </row>
    <row r="81" spans="1:9" x14ac:dyDescent="0.25">
      <c r="A81" s="88" t="s">
        <v>2086</v>
      </c>
      <c r="B81" s="104" t="s">
        <v>2085</v>
      </c>
      <c r="C81" s="86">
        <v>0</v>
      </c>
      <c r="D81" s="86">
        <v>1248</v>
      </c>
      <c r="E81" s="86">
        <v>0</v>
      </c>
      <c r="F81" s="86">
        <v>0</v>
      </c>
      <c r="G81" s="86">
        <v>0</v>
      </c>
      <c r="H81" s="86">
        <v>0</v>
      </c>
      <c r="I81" s="86">
        <f>SUM(C81:H81)</f>
        <v>1248</v>
      </c>
    </row>
    <row r="82" spans="1:9" x14ac:dyDescent="0.25">
      <c r="A82" s="88" t="s">
        <v>1733</v>
      </c>
      <c r="B82" s="104" t="s">
        <v>1732</v>
      </c>
      <c r="C82" s="86">
        <v>0</v>
      </c>
      <c r="D82" s="86">
        <v>12930.9</v>
      </c>
      <c r="E82" s="86">
        <v>0</v>
      </c>
      <c r="F82" s="86">
        <v>0</v>
      </c>
      <c r="G82" s="86">
        <v>0</v>
      </c>
      <c r="H82" s="86">
        <v>0</v>
      </c>
      <c r="I82" s="86">
        <f>SUM(C82:H82)</f>
        <v>12930.9</v>
      </c>
    </row>
    <row r="83" spans="1:9" x14ac:dyDescent="0.25">
      <c r="A83" s="88" t="s">
        <v>2084</v>
      </c>
      <c r="B83" s="104" t="s">
        <v>2083</v>
      </c>
      <c r="C83" s="86">
        <v>0</v>
      </c>
      <c r="D83" s="86">
        <v>15529.35</v>
      </c>
      <c r="E83" s="86">
        <v>0</v>
      </c>
      <c r="F83" s="86">
        <v>0</v>
      </c>
      <c r="G83" s="86">
        <v>0</v>
      </c>
      <c r="H83" s="86">
        <v>0</v>
      </c>
      <c r="I83" s="86">
        <f>SUM(C83:H83)</f>
        <v>15529.35</v>
      </c>
    </row>
    <row r="84" spans="1:9" ht="22.5" x14ac:dyDescent="0.25">
      <c r="A84" s="88" t="s">
        <v>1731</v>
      </c>
      <c r="B84" s="104" t="s">
        <v>1730</v>
      </c>
      <c r="C84" s="86">
        <v>0</v>
      </c>
      <c r="D84" s="86">
        <v>46296.68</v>
      </c>
      <c r="E84" s="86">
        <v>0</v>
      </c>
      <c r="F84" s="86">
        <v>0</v>
      </c>
      <c r="G84" s="86">
        <v>0</v>
      </c>
      <c r="H84" s="86">
        <v>0</v>
      </c>
      <c r="I84" s="86">
        <f>SUM(C84:H84)</f>
        <v>46296.68</v>
      </c>
    </row>
    <row r="85" spans="1:9" ht="22.5" x14ac:dyDescent="0.25">
      <c r="A85" s="88" t="s">
        <v>1602</v>
      </c>
      <c r="B85" s="104" t="s">
        <v>1601</v>
      </c>
      <c r="C85" s="86">
        <v>10727498.48</v>
      </c>
      <c r="D85" s="86">
        <v>0</v>
      </c>
      <c r="E85" s="86">
        <v>0</v>
      </c>
      <c r="F85" s="86">
        <v>0</v>
      </c>
      <c r="G85" s="86">
        <v>0</v>
      </c>
      <c r="H85" s="86">
        <v>0</v>
      </c>
      <c r="I85" s="86">
        <f>SUM(C85:H85)</f>
        <v>10727498.48</v>
      </c>
    </row>
    <row r="86" spans="1:9" ht="22.5" x14ac:dyDescent="0.25">
      <c r="A86" s="88" t="s">
        <v>1680</v>
      </c>
      <c r="B86" s="104" t="s">
        <v>1679</v>
      </c>
      <c r="C86" s="86">
        <v>99427.22</v>
      </c>
      <c r="D86" s="86">
        <v>0</v>
      </c>
      <c r="E86" s="86">
        <v>0</v>
      </c>
      <c r="F86" s="86">
        <v>0</v>
      </c>
      <c r="G86" s="86">
        <v>0</v>
      </c>
      <c r="H86" s="86">
        <v>0</v>
      </c>
      <c r="I86" s="86">
        <f>SUM(C86:H86)</f>
        <v>99427.22</v>
      </c>
    </row>
    <row r="87" spans="1:9" x14ac:dyDescent="0.25">
      <c r="A87" s="88" t="s">
        <v>1638</v>
      </c>
      <c r="B87" s="104" t="s">
        <v>1637</v>
      </c>
      <c r="C87" s="86">
        <v>80510.58</v>
      </c>
      <c r="D87" s="86">
        <v>0</v>
      </c>
      <c r="E87" s="86">
        <v>0</v>
      </c>
      <c r="F87" s="86">
        <v>0</v>
      </c>
      <c r="G87" s="86">
        <v>0</v>
      </c>
      <c r="H87" s="86">
        <v>0</v>
      </c>
      <c r="I87" s="86">
        <f>SUM(C87:H87)</f>
        <v>80510.58</v>
      </c>
    </row>
    <row r="88" spans="1:9" ht="22.5" x14ac:dyDescent="0.25">
      <c r="A88" s="88" t="s">
        <v>1600</v>
      </c>
      <c r="B88" s="104" t="s">
        <v>1599</v>
      </c>
      <c r="C88" s="86">
        <v>3899125.31</v>
      </c>
      <c r="D88" s="86">
        <v>0</v>
      </c>
      <c r="E88" s="86">
        <v>0</v>
      </c>
      <c r="F88" s="86">
        <v>0</v>
      </c>
      <c r="G88" s="86">
        <v>0</v>
      </c>
      <c r="H88" s="86">
        <v>0</v>
      </c>
      <c r="I88" s="86">
        <f>SUM(C88:H88)</f>
        <v>3899125.31</v>
      </c>
    </row>
    <row r="89" spans="1:9" ht="22.5" x14ac:dyDescent="0.25">
      <c r="A89" s="88" t="s">
        <v>1678</v>
      </c>
      <c r="B89" s="104" t="s">
        <v>1677</v>
      </c>
      <c r="C89" s="86">
        <v>1132902.6100000001</v>
      </c>
      <c r="D89" s="86">
        <v>0</v>
      </c>
      <c r="E89" s="86">
        <v>0</v>
      </c>
      <c r="F89" s="86">
        <v>0</v>
      </c>
      <c r="G89" s="86">
        <v>0</v>
      </c>
      <c r="H89" s="86">
        <v>0</v>
      </c>
      <c r="I89" s="86">
        <f>SUM(C89:H89)</f>
        <v>1132902.6100000001</v>
      </c>
    </row>
    <row r="90" spans="1:9" x14ac:dyDescent="0.25">
      <c r="A90" s="88" t="s">
        <v>2082</v>
      </c>
      <c r="B90" s="104" t="s">
        <v>2081</v>
      </c>
      <c r="C90" s="86">
        <v>13245.03</v>
      </c>
      <c r="D90" s="86">
        <v>0</v>
      </c>
      <c r="E90" s="86">
        <v>0</v>
      </c>
      <c r="F90" s="86">
        <v>0</v>
      </c>
      <c r="G90" s="86">
        <v>0</v>
      </c>
      <c r="H90" s="86">
        <v>0</v>
      </c>
      <c r="I90" s="86">
        <f>SUM(C90:H90)</f>
        <v>13245.03</v>
      </c>
    </row>
    <row r="91" spans="1:9" x14ac:dyDescent="0.25">
      <c r="A91" s="88" t="s">
        <v>1598</v>
      </c>
      <c r="B91" s="104" t="s">
        <v>1597</v>
      </c>
      <c r="C91" s="86">
        <v>1946515</v>
      </c>
      <c r="D91" s="86">
        <v>0</v>
      </c>
      <c r="E91" s="86">
        <v>0</v>
      </c>
      <c r="F91" s="86">
        <v>0</v>
      </c>
      <c r="G91" s="86">
        <v>0</v>
      </c>
      <c r="H91" s="86">
        <v>0</v>
      </c>
      <c r="I91" s="86">
        <f>SUM(C91:H91)</f>
        <v>1946515</v>
      </c>
    </row>
    <row r="92" spans="1:9" ht="22.5" x14ac:dyDescent="0.25">
      <c r="A92" s="88" t="s">
        <v>1596</v>
      </c>
      <c r="B92" s="104" t="s">
        <v>1595</v>
      </c>
      <c r="C92" s="86">
        <v>3628495.62</v>
      </c>
      <c r="D92" s="86">
        <v>0</v>
      </c>
      <c r="E92" s="86">
        <v>0</v>
      </c>
      <c r="F92" s="86">
        <v>0</v>
      </c>
      <c r="G92" s="86">
        <v>0</v>
      </c>
      <c r="H92" s="86">
        <v>0</v>
      </c>
      <c r="I92" s="86">
        <f>SUM(C92:H92)</f>
        <v>3628495.62</v>
      </c>
    </row>
    <row r="93" spans="1:9" x14ac:dyDescent="0.25">
      <c r="A93" s="88" t="s">
        <v>1676</v>
      </c>
      <c r="B93" s="104" t="s">
        <v>1675</v>
      </c>
      <c r="C93" s="86">
        <v>44805</v>
      </c>
      <c r="D93" s="86">
        <v>0</v>
      </c>
      <c r="E93" s="86">
        <v>0</v>
      </c>
      <c r="F93" s="86">
        <v>0</v>
      </c>
      <c r="G93" s="86">
        <v>0</v>
      </c>
      <c r="H93" s="86">
        <v>0</v>
      </c>
      <c r="I93" s="86">
        <f>SUM(C93:H93)</f>
        <v>44805</v>
      </c>
    </row>
    <row r="94" spans="1:9" ht="22.5" x14ac:dyDescent="0.25">
      <c r="A94" s="88" t="s">
        <v>2080</v>
      </c>
      <c r="B94" s="104" t="s">
        <v>2079</v>
      </c>
      <c r="C94" s="86">
        <v>171</v>
      </c>
      <c r="D94" s="86">
        <v>0</v>
      </c>
      <c r="E94" s="86">
        <v>0</v>
      </c>
      <c r="F94" s="86">
        <v>0</v>
      </c>
      <c r="G94" s="86">
        <v>0</v>
      </c>
      <c r="H94" s="86">
        <v>0</v>
      </c>
      <c r="I94" s="86">
        <f>SUM(C94:H94)</f>
        <v>171</v>
      </c>
    </row>
    <row r="95" spans="1:9" x14ac:dyDescent="0.25">
      <c r="A95" s="88" t="s">
        <v>1674</v>
      </c>
      <c r="B95" s="104" t="s">
        <v>1673</v>
      </c>
      <c r="C95" s="86">
        <v>130450.1</v>
      </c>
      <c r="D95" s="86">
        <v>0</v>
      </c>
      <c r="E95" s="86">
        <v>0</v>
      </c>
      <c r="F95" s="86">
        <v>0</v>
      </c>
      <c r="G95" s="86">
        <v>0</v>
      </c>
      <c r="H95" s="86">
        <v>0</v>
      </c>
      <c r="I95" s="86">
        <f>SUM(C95:H95)</f>
        <v>130450.1</v>
      </c>
    </row>
    <row r="96" spans="1:9" x14ac:dyDescent="0.25">
      <c r="A96" s="88" t="s">
        <v>2078</v>
      </c>
      <c r="B96" s="104" t="s">
        <v>2077</v>
      </c>
      <c r="C96" s="86">
        <v>4469.6400000000003</v>
      </c>
      <c r="D96" s="86">
        <v>0</v>
      </c>
      <c r="E96" s="86">
        <v>0</v>
      </c>
      <c r="F96" s="86">
        <v>0</v>
      </c>
      <c r="G96" s="86">
        <v>0</v>
      </c>
      <c r="H96" s="86">
        <v>0</v>
      </c>
      <c r="I96" s="86">
        <f>SUM(C96:H96)</f>
        <v>4469.6400000000003</v>
      </c>
    </row>
    <row r="97" spans="1:9" x14ac:dyDescent="0.25">
      <c r="A97" s="88" t="s">
        <v>2076</v>
      </c>
      <c r="B97" s="104" t="s">
        <v>2075</v>
      </c>
      <c r="C97" s="86">
        <v>349076.89</v>
      </c>
      <c r="D97" s="86">
        <v>29766.44</v>
      </c>
      <c r="E97" s="86">
        <v>0</v>
      </c>
      <c r="F97" s="86">
        <v>0</v>
      </c>
      <c r="G97" s="86">
        <v>0</v>
      </c>
      <c r="H97" s="86">
        <v>0</v>
      </c>
      <c r="I97" s="86">
        <f>SUM(C97:H97)</f>
        <v>378843.33</v>
      </c>
    </row>
    <row r="98" spans="1:9" x14ac:dyDescent="0.25">
      <c r="A98" s="88" t="s">
        <v>1594</v>
      </c>
      <c r="B98" s="104" t="s">
        <v>1593</v>
      </c>
      <c r="C98" s="86">
        <v>603206.99</v>
      </c>
      <c r="D98" s="86">
        <v>0</v>
      </c>
      <c r="E98" s="86">
        <v>0</v>
      </c>
      <c r="F98" s="86">
        <v>0</v>
      </c>
      <c r="G98" s="86">
        <v>0</v>
      </c>
      <c r="H98" s="86">
        <v>0</v>
      </c>
      <c r="I98" s="86">
        <f>SUM(C98:H98)</f>
        <v>603206.99</v>
      </c>
    </row>
    <row r="99" spans="1:9" x14ac:dyDescent="0.25">
      <c r="A99" s="88" t="s">
        <v>1672</v>
      </c>
      <c r="B99" s="104" t="s">
        <v>1671</v>
      </c>
      <c r="C99" s="86">
        <v>101882.69</v>
      </c>
      <c r="D99" s="86">
        <v>0</v>
      </c>
      <c r="E99" s="86">
        <v>0</v>
      </c>
      <c r="F99" s="86">
        <v>0</v>
      </c>
      <c r="G99" s="86">
        <v>0</v>
      </c>
      <c r="H99" s="86">
        <v>0</v>
      </c>
      <c r="I99" s="86">
        <f>SUM(C99:H99)</f>
        <v>101882.69</v>
      </c>
    </row>
    <row r="100" spans="1:9" x14ac:dyDescent="0.25">
      <c r="A100" s="88" t="s">
        <v>1824</v>
      </c>
      <c r="B100" s="104" t="s">
        <v>1823</v>
      </c>
      <c r="C100" s="86">
        <v>44048.58</v>
      </c>
      <c r="D100" s="86">
        <v>15690.5</v>
      </c>
      <c r="E100" s="86">
        <v>0</v>
      </c>
      <c r="F100" s="86">
        <v>0</v>
      </c>
      <c r="G100" s="86">
        <v>0</v>
      </c>
      <c r="H100" s="86">
        <v>0</v>
      </c>
      <c r="I100" s="86">
        <f>SUM(C100:H100)</f>
        <v>59739.08</v>
      </c>
    </row>
    <row r="101" spans="1:9" x14ac:dyDescent="0.25">
      <c r="A101" s="88" t="s">
        <v>2074</v>
      </c>
      <c r="B101" s="104" t="s">
        <v>2073</v>
      </c>
      <c r="C101" s="86">
        <v>0</v>
      </c>
      <c r="D101" s="86">
        <v>0</v>
      </c>
      <c r="E101" s="86">
        <v>1128411.75</v>
      </c>
      <c r="F101" s="86">
        <v>0</v>
      </c>
      <c r="G101" s="86">
        <v>0</v>
      </c>
      <c r="H101" s="86">
        <v>0</v>
      </c>
      <c r="I101" s="86">
        <f>SUM(C101:H101)</f>
        <v>1128411.75</v>
      </c>
    </row>
    <row r="102" spans="1:9" x14ac:dyDescent="0.25">
      <c r="A102" s="88" t="s">
        <v>2072</v>
      </c>
      <c r="B102" s="104" t="s">
        <v>2071</v>
      </c>
      <c r="C102" s="86">
        <v>0</v>
      </c>
      <c r="D102" s="86">
        <v>0</v>
      </c>
      <c r="E102" s="86">
        <v>17178.38</v>
      </c>
      <c r="F102" s="86">
        <v>0</v>
      </c>
      <c r="G102" s="86">
        <v>0</v>
      </c>
      <c r="H102" s="86">
        <v>0</v>
      </c>
      <c r="I102" s="86">
        <f>SUM(C102:H102)</f>
        <v>17178.38</v>
      </c>
    </row>
    <row r="103" spans="1:9" x14ac:dyDescent="0.25">
      <c r="A103" s="88" t="s">
        <v>2070</v>
      </c>
      <c r="B103" s="104" t="s">
        <v>2069</v>
      </c>
      <c r="C103" s="86">
        <v>0</v>
      </c>
      <c r="D103" s="86">
        <v>0</v>
      </c>
      <c r="E103" s="86">
        <v>107939.76</v>
      </c>
      <c r="F103" s="86">
        <v>0</v>
      </c>
      <c r="G103" s="86">
        <v>0</v>
      </c>
      <c r="H103" s="86">
        <v>0</v>
      </c>
      <c r="I103" s="86">
        <f>SUM(C103:H103)</f>
        <v>107939.76</v>
      </c>
    </row>
    <row r="104" spans="1:9" ht="22.5" x14ac:dyDescent="0.25">
      <c r="A104" s="88" t="s">
        <v>2068</v>
      </c>
      <c r="B104" s="104" t="s">
        <v>2067</v>
      </c>
      <c r="C104" s="86">
        <v>0</v>
      </c>
      <c r="D104" s="86">
        <v>0</v>
      </c>
      <c r="E104" s="86">
        <v>362844</v>
      </c>
      <c r="F104" s="86">
        <v>0</v>
      </c>
      <c r="G104" s="86">
        <v>0</v>
      </c>
      <c r="H104" s="86">
        <v>0</v>
      </c>
      <c r="I104" s="86">
        <f>SUM(C104:H104)</f>
        <v>362844</v>
      </c>
    </row>
    <row r="105" spans="1:9" x14ac:dyDescent="0.25">
      <c r="A105" s="88" t="s">
        <v>2066</v>
      </c>
      <c r="B105" s="104" t="s">
        <v>2065</v>
      </c>
      <c r="C105" s="86">
        <v>0</v>
      </c>
      <c r="D105" s="86">
        <v>0</v>
      </c>
      <c r="E105" s="86">
        <v>6804.6</v>
      </c>
      <c r="F105" s="86">
        <v>0</v>
      </c>
      <c r="G105" s="86">
        <v>0</v>
      </c>
      <c r="H105" s="86">
        <v>0</v>
      </c>
      <c r="I105" s="86">
        <f>SUM(C105:H105)</f>
        <v>6804.6</v>
      </c>
    </row>
    <row r="106" spans="1:9" ht="33.75" x14ac:dyDescent="0.25">
      <c r="A106" s="88" t="s">
        <v>2064</v>
      </c>
      <c r="B106" s="104" t="s">
        <v>2063</v>
      </c>
      <c r="C106" s="86">
        <v>0</v>
      </c>
      <c r="D106" s="86">
        <v>0</v>
      </c>
      <c r="E106" s="86">
        <v>778.23</v>
      </c>
      <c r="F106" s="86">
        <v>0</v>
      </c>
      <c r="G106" s="86">
        <v>0</v>
      </c>
      <c r="H106" s="86">
        <v>0</v>
      </c>
      <c r="I106" s="86">
        <f>SUM(C106:H106)</f>
        <v>778.23</v>
      </c>
    </row>
    <row r="107" spans="1:9" x14ac:dyDescent="0.25">
      <c r="A107" s="88" t="s">
        <v>2019</v>
      </c>
      <c r="B107" s="104" t="s">
        <v>2018</v>
      </c>
      <c r="C107" s="86">
        <v>0</v>
      </c>
      <c r="D107" s="86">
        <v>11392.93</v>
      </c>
      <c r="E107" s="86">
        <v>0</v>
      </c>
      <c r="F107" s="86">
        <v>0</v>
      </c>
      <c r="G107" s="86">
        <v>0</v>
      </c>
      <c r="H107" s="86">
        <v>0</v>
      </c>
      <c r="I107" s="86">
        <f>SUM(C107:H107)</f>
        <v>11392.93</v>
      </c>
    </row>
    <row r="108" spans="1:9" x14ac:dyDescent="0.25">
      <c r="A108" s="88" t="s">
        <v>1668</v>
      </c>
      <c r="B108" s="104" t="s">
        <v>1667</v>
      </c>
      <c r="C108" s="86">
        <v>7724.21</v>
      </c>
      <c r="D108" s="86">
        <v>0</v>
      </c>
      <c r="E108" s="86">
        <v>0</v>
      </c>
      <c r="F108" s="86">
        <v>0</v>
      </c>
      <c r="G108" s="86">
        <v>1688374.98</v>
      </c>
      <c r="H108" s="86">
        <v>0</v>
      </c>
      <c r="I108" s="86">
        <f>SUM(C108:H108)</f>
        <v>1696099.19</v>
      </c>
    </row>
    <row r="109" spans="1:9" ht="33.75" x14ac:dyDescent="0.25">
      <c r="A109" s="88" t="s">
        <v>1586</v>
      </c>
      <c r="B109" s="104" t="s">
        <v>1585</v>
      </c>
      <c r="C109" s="86">
        <v>210559.07</v>
      </c>
      <c r="D109" s="86">
        <v>11000</v>
      </c>
      <c r="E109" s="86">
        <v>0</v>
      </c>
      <c r="F109" s="86">
        <v>0</v>
      </c>
      <c r="G109" s="86">
        <v>1173250.18</v>
      </c>
      <c r="H109" s="86">
        <v>0</v>
      </c>
      <c r="I109" s="86">
        <f>SUM(C109:H109)</f>
        <v>1394809.25</v>
      </c>
    </row>
    <row r="110" spans="1:9" x14ac:dyDescent="0.25">
      <c r="A110" s="206" t="s">
        <v>2062</v>
      </c>
      <c r="B110" s="205" t="s">
        <v>1327</v>
      </c>
      <c r="C110" s="204">
        <v>3.33</v>
      </c>
      <c r="D110" s="204">
        <v>0</v>
      </c>
      <c r="E110" s="204">
        <v>0</v>
      </c>
      <c r="F110" s="204">
        <v>0</v>
      </c>
      <c r="G110" s="204">
        <v>0</v>
      </c>
      <c r="H110" s="204">
        <v>0</v>
      </c>
      <c r="I110" s="204">
        <f>SUM(C110:H110)</f>
        <v>3.33</v>
      </c>
    </row>
    <row r="111" spans="1:9" ht="12.75" x14ac:dyDescent="0.25">
      <c r="A111" s="43" t="s">
        <v>1584</v>
      </c>
      <c r="B111" s="42"/>
      <c r="C111" s="180">
        <v>1409717.98</v>
      </c>
      <c r="D111" s="180">
        <v>137911.26</v>
      </c>
      <c r="E111" s="180">
        <v>0</v>
      </c>
      <c r="F111" s="180">
        <v>0</v>
      </c>
      <c r="G111" s="180">
        <v>1576641.74</v>
      </c>
      <c r="H111" s="180">
        <v>0</v>
      </c>
      <c r="I111" s="180">
        <f>SUM(C111:H111)</f>
        <v>3124270.98</v>
      </c>
    </row>
    <row r="112" spans="1:9" ht="22.5" x14ac:dyDescent="0.25">
      <c r="A112" s="88" t="s">
        <v>1890</v>
      </c>
      <c r="B112" s="104" t="s">
        <v>1889</v>
      </c>
      <c r="C112" s="86">
        <v>18695.8</v>
      </c>
      <c r="D112" s="86">
        <v>0</v>
      </c>
      <c r="E112" s="86">
        <v>0</v>
      </c>
      <c r="F112" s="86">
        <v>0</v>
      </c>
      <c r="G112" s="86">
        <v>0</v>
      </c>
      <c r="H112" s="86">
        <v>0</v>
      </c>
      <c r="I112" s="86">
        <f>SUM(C112:H112)</f>
        <v>18695.8</v>
      </c>
    </row>
    <row r="113" spans="1:9" ht="22.5" x14ac:dyDescent="0.25">
      <c r="A113" s="88" t="s">
        <v>2061</v>
      </c>
      <c r="B113" s="104" t="s">
        <v>2060</v>
      </c>
      <c r="C113" s="86">
        <v>50864.28</v>
      </c>
      <c r="D113" s="86">
        <v>0</v>
      </c>
      <c r="E113" s="86">
        <v>0</v>
      </c>
      <c r="F113" s="86">
        <v>0</v>
      </c>
      <c r="G113" s="86">
        <v>0</v>
      </c>
      <c r="H113" s="86">
        <v>0</v>
      </c>
      <c r="I113" s="86">
        <f>SUM(C113:H113)</f>
        <v>50864.28</v>
      </c>
    </row>
    <row r="114" spans="1:9" ht="22.5" x14ac:dyDescent="0.25">
      <c r="A114" s="88" t="s">
        <v>1725</v>
      </c>
      <c r="B114" s="104" t="s">
        <v>1724</v>
      </c>
      <c r="C114" s="86">
        <v>30</v>
      </c>
      <c r="D114" s="86">
        <v>0</v>
      </c>
      <c r="E114" s="86">
        <v>0</v>
      </c>
      <c r="F114" s="86">
        <v>0</v>
      </c>
      <c r="G114" s="86">
        <v>0</v>
      </c>
      <c r="H114" s="86">
        <v>0</v>
      </c>
      <c r="I114" s="86">
        <f>SUM(C114:H114)</f>
        <v>30</v>
      </c>
    </row>
    <row r="115" spans="1:9" ht="22.5" x14ac:dyDescent="0.25">
      <c r="A115" s="88" t="s">
        <v>2059</v>
      </c>
      <c r="B115" s="104" t="s">
        <v>2058</v>
      </c>
      <c r="C115" s="86">
        <v>0</v>
      </c>
      <c r="D115" s="86">
        <v>58537</v>
      </c>
      <c r="E115" s="86">
        <v>0</v>
      </c>
      <c r="F115" s="86">
        <v>0</v>
      </c>
      <c r="G115" s="86">
        <v>0</v>
      </c>
      <c r="H115" s="86">
        <v>0</v>
      </c>
      <c r="I115" s="86">
        <f>SUM(C115:H115)</f>
        <v>58537</v>
      </c>
    </row>
    <row r="116" spans="1:9" ht="22.5" x14ac:dyDescent="0.25">
      <c r="A116" s="88" t="s">
        <v>2057</v>
      </c>
      <c r="B116" s="104" t="s">
        <v>2056</v>
      </c>
      <c r="C116" s="86">
        <v>47570.01</v>
      </c>
      <c r="D116" s="86">
        <v>1079.93</v>
      </c>
      <c r="E116" s="86">
        <v>0</v>
      </c>
      <c r="F116" s="86">
        <v>0</v>
      </c>
      <c r="G116" s="86">
        <v>0</v>
      </c>
      <c r="H116" s="86">
        <v>0</v>
      </c>
      <c r="I116" s="86">
        <f>SUM(C116:H116)</f>
        <v>48649.94</v>
      </c>
    </row>
    <row r="117" spans="1:9" ht="22.5" x14ac:dyDescent="0.25">
      <c r="A117" s="88" t="s">
        <v>2055</v>
      </c>
      <c r="B117" s="104" t="s">
        <v>2054</v>
      </c>
      <c r="C117" s="86">
        <v>0</v>
      </c>
      <c r="D117" s="86">
        <v>0</v>
      </c>
      <c r="E117" s="86">
        <v>0</v>
      </c>
      <c r="F117" s="86">
        <v>0</v>
      </c>
      <c r="G117" s="86">
        <v>1576641.74</v>
      </c>
      <c r="H117" s="86">
        <v>0</v>
      </c>
      <c r="I117" s="86">
        <f>SUM(C117:H117)</f>
        <v>1576641.74</v>
      </c>
    </row>
    <row r="118" spans="1:9" ht="22.5" x14ac:dyDescent="0.25">
      <c r="A118" s="88" t="s">
        <v>1720</v>
      </c>
      <c r="B118" s="104" t="s">
        <v>1719</v>
      </c>
      <c r="C118" s="86">
        <v>0</v>
      </c>
      <c r="D118" s="86">
        <v>6500</v>
      </c>
      <c r="E118" s="86">
        <v>0</v>
      </c>
      <c r="F118" s="86">
        <v>0</v>
      </c>
      <c r="G118" s="86">
        <v>0</v>
      </c>
      <c r="H118" s="86">
        <v>0</v>
      </c>
      <c r="I118" s="86">
        <f>SUM(C118:H118)</f>
        <v>6500</v>
      </c>
    </row>
    <row r="119" spans="1:9" ht="22.5" x14ac:dyDescent="0.25">
      <c r="A119" s="88" t="s">
        <v>1655</v>
      </c>
      <c r="B119" s="104" t="s">
        <v>1654</v>
      </c>
      <c r="C119" s="86">
        <v>1292557.8899999999</v>
      </c>
      <c r="D119" s="86">
        <v>65997.429999999993</v>
      </c>
      <c r="E119" s="86">
        <v>0</v>
      </c>
      <c r="F119" s="86">
        <v>0</v>
      </c>
      <c r="G119" s="86">
        <v>0</v>
      </c>
      <c r="H119" s="86">
        <v>0</v>
      </c>
      <c r="I119" s="86">
        <f>SUM(C119:H119)</f>
        <v>1358555.3199999998</v>
      </c>
    </row>
    <row r="120" spans="1:9" x14ac:dyDescent="0.25">
      <c r="A120" s="206" t="s">
        <v>1716</v>
      </c>
      <c r="B120" s="205" t="s">
        <v>1715</v>
      </c>
      <c r="C120" s="204">
        <v>0</v>
      </c>
      <c r="D120" s="204">
        <v>5796.9</v>
      </c>
      <c r="E120" s="204">
        <v>0</v>
      </c>
      <c r="F120" s="204">
        <v>0</v>
      </c>
      <c r="G120" s="204">
        <v>0</v>
      </c>
      <c r="H120" s="204">
        <v>0</v>
      </c>
      <c r="I120" s="204">
        <f>SUM(C120:H120)</f>
        <v>5796.9</v>
      </c>
    </row>
    <row r="122" spans="1:9" ht="9" customHeight="1" x14ac:dyDescent="0.25">
      <c r="A122" s="203" t="s">
        <v>1581</v>
      </c>
    </row>
  </sheetData>
  <mergeCells count="25">
    <mergeCell ref="A1:H1"/>
    <mergeCell ref="A2:H2"/>
    <mergeCell ref="A4:I4"/>
    <mergeCell ref="A6:I6"/>
    <mergeCell ref="F7:G7"/>
    <mergeCell ref="A7:A8"/>
    <mergeCell ref="B7:B8"/>
    <mergeCell ref="C7:C8"/>
    <mergeCell ref="E7:E8"/>
    <mergeCell ref="H7:H8"/>
    <mergeCell ref="D7:D8"/>
    <mergeCell ref="A24:I24"/>
    <mergeCell ref="A25:A26"/>
    <mergeCell ref="E25:E26"/>
    <mergeCell ref="I25:I26"/>
    <mergeCell ref="B25:B26"/>
    <mergeCell ref="F25:F26"/>
    <mergeCell ref="C25:D25"/>
    <mergeCell ref="G25:H25"/>
    <mergeCell ref="A111:B111"/>
    <mergeCell ref="A27:B27"/>
    <mergeCell ref="A22:B22"/>
    <mergeCell ref="A21:B21"/>
    <mergeCell ref="A10:B10"/>
    <mergeCell ref="A9:B9"/>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1635</v>
      </c>
      <c r="B2" s="209"/>
      <c r="C2" s="209"/>
      <c r="D2" s="209"/>
      <c r="E2" s="209"/>
      <c r="F2" s="209"/>
      <c r="G2" s="61" t="s">
        <v>2053</v>
      </c>
    </row>
    <row r="3" spans="1:7" x14ac:dyDescent="0.25">
      <c r="A3" s="217"/>
      <c r="B3" s="217"/>
      <c r="C3" s="217"/>
      <c r="D3" s="217"/>
      <c r="E3" s="217"/>
      <c r="F3" s="217"/>
      <c r="G3" s="217"/>
    </row>
    <row r="4" spans="1:7" ht="12.75" x14ac:dyDescent="0.25">
      <c r="A4" s="216" t="s">
        <v>2052</v>
      </c>
      <c r="B4" s="215"/>
      <c r="C4" s="215"/>
      <c r="D4" s="215"/>
      <c r="E4" s="215"/>
      <c r="F4" s="215"/>
      <c r="G4" s="215"/>
    </row>
    <row r="5" spans="1:7" x14ac:dyDescent="0.25">
      <c r="A5" s="217"/>
      <c r="B5" s="217"/>
      <c r="C5" s="217"/>
      <c r="D5" s="217"/>
      <c r="E5" s="217"/>
      <c r="F5" s="217"/>
      <c r="G5" s="217"/>
    </row>
    <row r="6" spans="1:7" ht="12.75" x14ac:dyDescent="0.25">
      <c r="A6" s="216" t="s">
        <v>29</v>
      </c>
      <c r="B6" s="215"/>
      <c r="C6" s="215"/>
      <c r="D6" s="215"/>
      <c r="E6" s="215"/>
      <c r="F6" s="215"/>
      <c r="G6" s="215"/>
    </row>
    <row r="7" spans="1:7" ht="78.75" x14ac:dyDescent="0.25">
      <c r="A7" s="34" t="s">
        <v>1629</v>
      </c>
      <c r="B7" s="34" t="s">
        <v>315</v>
      </c>
      <c r="C7" s="33" t="s">
        <v>1628</v>
      </c>
      <c r="D7" s="33" t="s">
        <v>2049</v>
      </c>
      <c r="E7" s="33" t="s">
        <v>2048</v>
      </c>
      <c r="F7" s="33" t="s">
        <v>2047</v>
      </c>
      <c r="G7" s="33" t="s">
        <v>1622</v>
      </c>
    </row>
    <row r="8" spans="1:7" ht="12.75" x14ac:dyDescent="0.25">
      <c r="A8" s="49" t="s">
        <v>1619</v>
      </c>
      <c r="B8" s="48"/>
      <c r="C8" s="25">
        <v>0</v>
      </c>
      <c r="D8" s="25">
        <v>71808.19</v>
      </c>
      <c r="E8" s="25">
        <v>3198270.37</v>
      </c>
      <c r="F8" s="25">
        <v>1125564.42</v>
      </c>
      <c r="G8" s="25">
        <f>SUM(C8:F8)</f>
        <v>4395642.9800000004</v>
      </c>
    </row>
    <row r="9" spans="1:7" ht="12.75" x14ac:dyDescent="0.25">
      <c r="A9" s="43" t="s">
        <v>1631</v>
      </c>
      <c r="B9" s="42"/>
      <c r="C9" s="180">
        <v>0</v>
      </c>
      <c r="D9" s="180">
        <v>71808.19</v>
      </c>
      <c r="E9" s="180">
        <v>0</v>
      </c>
      <c r="F9" s="180">
        <v>0</v>
      </c>
      <c r="G9" s="180">
        <f>SUM(C9:F9)</f>
        <v>71808.19</v>
      </c>
    </row>
    <row r="10" spans="1:7" x14ac:dyDescent="0.25">
      <c r="A10" s="206" t="s">
        <v>2051</v>
      </c>
      <c r="B10" s="205" t="s">
        <v>2050</v>
      </c>
      <c r="C10" s="204">
        <v>0</v>
      </c>
      <c r="D10" s="204">
        <v>71808.19</v>
      </c>
      <c r="E10" s="204">
        <v>0</v>
      </c>
      <c r="F10" s="204">
        <v>0</v>
      </c>
      <c r="G10" s="204">
        <f>SUM(C10:F10)</f>
        <v>71808.19</v>
      </c>
    </row>
    <row r="11" spans="1:7" ht="12.75" x14ac:dyDescent="0.25">
      <c r="A11" s="43" t="s">
        <v>1630</v>
      </c>
      <c r="B11" s="42"/>
      <c r="C11" s="180">
        <v>0</v>
      </c>
      <c r="D11" s="180">
        <v>0</v>
      </c>
      <c r="E11" s="180">
        <v>3198270.37</v>
      </c>
      <c r="F11" s="180">
        <v>1125564.42</v>
      </c>
      <c r="G11" s="180">
        <f>SUM(C11:F11)</f>
        <v>4323834.79</v>
      </c>
    </row>
    <row r="12" spans="1:7" ht="12.75" x14ac:dyDescent="0.25">
      <c r="A12" s="43" t="s">
        <v>1584</v>
      </c>
      <c r="B12" s="42"/>
      <c r="C12" s="180">
        <v>0</v>
      </c>
      <c r="D12" s="180">
        <v>0</v>
      </c>
      <c r="E12" s="180">
        <v>0</v>
      </c>
      <c r="F12" s="180">
        <v>0</v>
      </c>
      <c r="G12" s="180">
        <f>SUM(C12:F12)</f>
        <v>0</v>
      </c>
    </row>
    <row r="14" spans="1:7" ht="12.75" x14ac:dyDescent="0.25">
      <c r="A14" s="216" t="s">
        <v>28</v>
      </c>
      <c r="B14" s="215"/>
      <c r="C14" s="215"/>
      <c r="D14" s="215"/>
      <c r="E14" s="215"/>
      <c r="F14" s="215"/>
      <c r="G14" s="215"/>
    </row>
    <row r="15" spans="1:7" ht="78.75" x14ac:dyDescent="0.25">
      <c r="A15" s="34" t="s">
        <v>1629</v>
      </c>
      <c r="B15" s="34" t="s">
        <v>315</v>
      </c>
      <c r="C15" s="33" t="s">
        <v>1628</v>
      </c>
      <c r="D15" s="33" t="s">
        <v>2049</v>
      </c>
      <c r="E15" s="33" t="s">
        <v>2048</v>
      </c>
      <c r="F15" s="33" t="s">
        <v>2047</v>
      </c>
      <c r="G15" s="33" t="s">
        <v>1622</v>
      </c>
    </row>
    <row r="16" spans="1:7" ht="12.75" x14ac:dyDescent="0.25">
      <c r="A16" s="49" t="s">
        <v>1619</v>
      </c>
      <c r="B16" s="48"/>
      <c r="C16" s="25">
        <v>0</v>
      </c>
      <c r="D16" s="25">
        <v>23723.54</v>
      </c>
      <c r="E16" s="25">
        <v>33187978</v>
      </c>
      <c r="F16" s="25">
        <v>655955.19999999995</v>
      </c>
      <c r="G16" s="25">
        <f>SUM(C16:F16)</f>
        <v>33867656.740000002</v>
      </c>
    </row>
    <row r="17" spans="1:7" x14ac:dyDescent="0.25">
      <c r="A17" s="88" t="s">
        <v>1945</v>
      </c>
      <c r="B17" s="104" t="s">
        <v>1944</v>
      </c>
      <c r="C17" s="86">
        <v>0</v>
      </c>
      <c r="D17" s="86">
        <v>23723.54</v>
      </c>
      <c r="E17" s="86">
        <v>0</v>
      </c>
      <c r="F17" s="86">
        <v>0</v>
      </c>
      <c r="G17" s="86">
        <f>SUM(C17:F17)</f>
        <v>23723.54</v>
      </c>
    </row>
    <row r="18" spans="1:7" x14ac:dyDescent="0.25">
      <c r="A18" s="88" t="s">
        <v>1740</v>
      </c>
      <c r="B18" s="104" t="s">
        <v>1333</v>
      </c>
      <c r="C18" s="86">
        <v>0</v>
      </c>
      <c r="D18" s="86">
        <v>0</v>
      </c>
      <c r="E18" s="86">
        <v>0</v>
      </c>
      <c r="F18" s="86">
        <v>1801.2</v>
      </c>
      <c r="G18" s="86">
        <f>SUM(C18:F18)</f>
        <v>1801.2</v>
      </c>
    </row>
    <row r="19" spans="1:7" ht="22.5" x14ac:dyDescent="0.25">
      <c r="A19" s="88" t="s">
        <v>2046</v>
      </c>
      <c r="B19" s="104" t="s">
        <v>2045</v>
      </c>
      <c r="C19" s="86">
        <v>0</v>
      </c>
      <c r="D19" s="86">
        <v>0</v>
      </c>
      <c r="E19" s="86">
        <v>33187978</v>
      </c>
      <c r="F19" s="86">
        <v>0</v>
      </c>
      <c r="G19" s="86">
        <f>SUM(C19:F19)</f>
        <v>33187978</v>
      </c>
    </row>
    <row r="20" spans="1:7" ht="33.75" x14ac:dyDescent="0.25">
      <c r="A20" s="88" t="s">
        <v>1670</v>
      </c>
      <c r="B20" s="104" t="s">
        <v>1669</v>
      </c>
      <c r="C20" s="86">
        <v>0</v>
      </c>
      <c r="D20" s="86">
        <v>0</v>
      </c>
      <c r="E20" s="86">
        <v>0</v>
      </c>
      <c r="F20" s="86">
        <v>594204</v>
      </c>
      <c r="G20" s="86">
        <f>SUM(C20:F20)</f>
        <v>594204</v>
      </c>
    </row>
    <row r="21" spans="1:7" ht="33.75" x14ac:dyDescent="0.25">
      <c r="A21" s="206" t="s">
        <v>1586</v>
      </c>
      <c r="B21" s="205" t="s">
        <v>1585</v>
      </c>
      <c r="C21" s="204">
        <v>0</v>
      </c>
      <c r="D21" s="204">
        <v>0</v>
      </c>
      <c r="E21" s="204">
        <v>0</v>
      </c>
      <c r="F21" s="204">
        <v>59950</v>
      </c>
      <c r="G21" s="204">
        <f>SUM(C21:F21)</f>
        <v>59950</v>
      </c>
    </row>
    <row r="22" spans="1:7" ht="12.75" x14ac:dyDescent="0.25">
      <c r="A22" s="43" t="s">
        <v>1584</v>
      </c>
      <c r="B22" s="42"/>
      <c r="C22" s="180">
        <v>0</v>
      </c>
      <c r="D22" s="180">
        <v>0</v>
      </c>
      <c r="E22" s="180">
        <v>110000</v>
      </c>
      <c r="F22" s="180">
        <v>0</v>
      </c>
      <c r="G22" s="180">
        <f>SUM(C22:F22)</f>
        <v>110000</v>
      </c>
    </row>
    <row r="23" spans="1:7" ht="22.5" x14ac:dyDescent="0.25">
      <c r="A23" s="206" t="s">
        <v>2011</v>
      </c>
      <c r="B23" s="205" t="s">
        <v>2010</v>
      </c>
      <c r="C23" s="204">
        <v>0</v>
      </c>
      <c r="D23" s="204">
        <v>0</v>
      </c>
      <c r="E23" s="204">
        <v>110000</v>
      </c>
      <c r="F23" s="204">
        <v>0</v>
      </c>
      <c r="G23" s="204">
        <f>SUM(C23:F23)</f>
        <v>110000</v>
      </c>
    </row>
    <row r="25" spans="1:7" ht="9" customHeight="1" x14ac:dyDescent="0.25">
      <c r="A25" s="203" t="s">
        <v>1581</v>
      </c>
    </row>
  </sheetData>
  <mergeCells count="11">
    <mergeCell ref="A22:B22"/>
    <mergeCell ref="A16:B16"/>
    <mergeCell ref="A12:B12"/>
    <mergeCell ref="A11:B11"/>
    <mergeCell ref="A9:B9"/>
    <mergeCell ref="A8:B8"/>
    <mergeCell ref="A1:F1"/>
    <mergeCell ref="A2:F2"/>
    <mergeCell ref="A4:G4"/>
    <mergeCell ref="A6:G6"/>
    <mergeCell ref="A14:G14"/>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election activeCell="D9" sqref="D9:K9"/>
    </sheetView>
  </sheetViews>
  <sheetFormatPr baseColWidth="10" defaultRowHeight="11.25" x14ac:dyDescent="0.25"/>
  <cols>
    <col min="1" max="1" width="5.7109375" style="23" customWidth="1"/>
    <col min="2" max="2" width="30.7109375" style="23" customWidth="1"/>
    <col min="3" max="10" width="12.7109375" style="23" customWidth="1"/>
    <col min="11" max="16384" width="11.42578125" style="23"/>
  </cols>
  <sheetData>
    <row r="1" spans="1:10" ht="12.75" x14ac:dyDescent="0.25">
      <c r="A1" s="47"/>
      <c r="B1" s="47"/>
      <c r="C1" s="213" t="s">
        <v>41</v>
      </c>
      <c r="D1" s="48"/>
      <c r="E1" s="48"/>
      <c r="F1" s="47" t="s">
        <v>21</v>
      </c>
      <c r="G1" s="213" t="s">
        <v>41</v>
      </c>
      <c r="H1" s="48"/>
      <c r="I1" s="48"/>
      <c r="J1" s="47" t="s">
        <v>21</v>
      </c>
    </row>
    <row r="2" spans="1:10" ht="12.75" x14ac:dyDescent="0.25">
      <c r="A2" s="47"/>
      <c r="B2" s="47"/>
      <c r="C2" s="213" t="s">
        <v>1635</v>
      </c>
      <c r="D2" s="48"/>
      <c r="E2" s="48"/>
      <c r="F2" s="47" t="s">
        <v>2044</v>
      </c>
      <c r="G2" s="213" t="s">
        <v>1635</v>
      </c>
      <c r="H2" s="48"/>
      <c r="I2" s="48"/>
      <c r="J2" s="47" t="s">
        <v>2044</v>
      </c>
    </row>
    <row r="3" spans="1:10" x14ac:dyDescent="0.25">
      <c r="A3" s="196"/>
      <c r="B3" s="196"/>
      <c r="C3" s="196"/>
      <c r="D3" s="196"/>
      <c r="E3" s="196"/>
      <c r="F3" s="196"/>
      <c r="G3" s="196"/>
      <c r="H3" s="196"/>
      <c r="I3" s="196"/>
      <c r="J3" s="196"/>
    </row>
    <row r="4" spans="1:10" ht="12.75" x14ac:dyDescent="0.25">
      <c r="A4" s="196"/>
      <c r="B4" s="196"/>
      <c r="C4" s="195" t="s">
        <v>2043</v>
      </c>
      <c r="D4" s="39"/>
      <c r="E4" s="39"/>
      <c r="F4" s="39"/>
      <c r="G4" s="195" t="s">
        <v>2043</v>
      </c>
      <c r="H4" s="39"/>
      <c r="I4" s="39"/>
      <c r="J4" s="39"/>
    </row>
    <row r="5" spans="1:10" x14ac:dyDescent="0.25">
      <c r="A5" s="196"/>
      <c r="B5" s="196"/>
      <c r="C5" s="196"/>
      <c r="D5" s="196"/>
      <c r="E5" s="196"/>
      <c r="F5" s="196"/>
      <c r="G5" s="196"/>
      <c r="H5" s="196"/>
      <c r="I5" s="196"/>
      <c r="J5" s="196"/>
    </row>
    <row r="6" spans="1:10" ht="12.75" x14ac:dyDescent="0.25">
      <c r="A6" s="196"/>
      <c r="B6" s="196"/>
      <c r="C6" s="195" t="s">
        <v>29</v>
      </c>
      <c r="D6" s="39"/>
      <c r="E6" s="39"/>
      <c r="F6" s="39"/>
      <c r="G6" s="195" t="s">
        <v>29</v>
      </c>
      <c r="H6" s="39"/>
      <c r="I6" s="39"/>
      <c r="J6" s="39"/>
    </row>
    <row r="7" spans="1:10" ht="60" customHeight="1" x14ac:dyDescent="0.25">
      <c r="A7" s="210" t="s">
        <v>1629</v>
      </c>
      <c r="B7" s="210" t="s">
        <v>315</v>
      </c>
      <c r="C7" s="208" t="s">
        <v>1628</v>
      </c>
      <c r="D7" s="208" t="s">
        <v>2034</v>
      </c>
      <c r="E7" s="208" t="s">
        <v>2033</v>
      </c>
      <c r="F7" s="209"/>
      <c r="G7" s="208" t="s">
        <v>2032</v>
      </c>
      <c r="H7" s="208" t="s">
        <v>2031</v>
      </c>
      <c r="I7" s="208" t="s">
        <v>2030</v>
      </c>
      <c r="J7" s="208" t="s">
        <v>1622</v>
      </c>
    </row>
    <row r="8" spans="1:10" ht="60" customHeight="1" x14ac:dyDescent="0.25">
      <c r="A8" s="207"/>
      <c r="B8" s="207"/>
      <c r="C8" s="207"/>
      <c r="D8" s="207"/>
      <c r="E8" s="33" t="s">
        <v>2029</v>
      </c>
      <c r="F8" s="33" t="s">
        <v>2028</v>
      </c>
      <c r="G8" s="207"/>
      <c r="H8" s="207"/>
      <c r="I8" s="207"/>
      <c r="J8" s="207"/>
    </row>
    <row r="9" spans="1:10" ht="12.75" x14ac:dyDescent="0.25">
      <c r="A9" s="49" t="s">
        <v>1619</v>
      </c>
      <c r="B9" s="48"/>
      <c r="C9" s="25">
        <v>0</v>
      </c>
      <c r="D9" s="25">
        <v>743825.32</v>
      </c>
      <c r="E9" s="25">
        <v>9607734.8800000008</v>
      </c>
      <c r="F9" s="25">
        <v>0</v>
      </c>
      <c r="G9" s="25">
        <v>90461.2</v>
      </c>
      <c r="H9" s="25">
        <v>0</v>
      </c>
      <c r="I9" s="25">
        <v>0</v>
      </c>
      <c r="J9" s="25">
        <f>SUM(C9:I9)</f>
        <v>10442021.4</v>
      </c>
    </row>
    <row r="10" spans="1:10" ht="12.75" x14ac:dyDescent="0.25">
      <c r="A10" s="43" t="s">
        <v>1631</v>
      </c>
      <c r="B10" s="42"/>
      <c r="C10" s="180">
        <v>0</v>
      </c>
      <c r="D10" s="180">
        <v>0</v>
      </c>
      <c r="E10" s="180">
        <v>9112095.3599999994</v>
      </c>
      <c r="F10" s="180">
        <v>0</v>
      </c>
      <c r="G10" s="180">
        <v>0</v>
      </c>
      <c r="H10" s="180">
        <v>0</v>
      </c>
      <c r="I10" s="180">
        <v>0</v>
      </c>
      <c r="J10" s="180">
        <f>SUM(C10:I10)</f>
        <v>9112095.3599999994</v>
      </c>
    </row>
    <row r="11" spans="1:10" ht="33.75" x14ac:dyDescent="0.25">
      <c r="A11" s="88" t="s">
        <v>2042</v>
      </c>
      <c r="B11" s="104" t="s">
        <v>2041</v>
      </c>
      <c r="C11" s="86">
        <v>0</v>
      </c>
      <c r="D11" s="86">
        <v>0</v>
      </c>
      <c r="E11" s="86">
        <v>385339.25</v>
      </c>
      <c r="F11" s="86">
        <v>0</v>
      </c>
      <c r="G11" s="86">
        <v>0</v>
      </c>
      <c r="H11" s="86">
        <v>0</v>
      </c>
      <c r="I11" s="86">
        <v>0</v>
      </c>
      <c r="J11" s="86">
        <f>SUM(C11:I11)</f>
        <v>385339.25</v>
      </c>
    </row>
    <row r="12" spans="1:10" ht="33.75" x14ac:dyDescent="0.25">
      <c r="A12" s="88" t="s">
        <v>2040</v>
      </c>
      <c r="B12" s="104" t="s">
        <v>2039</v>
      </c>
      <c r="C12" s="86">
        <v>0</v>
      </c>
      <c r="D12" s="86">
        <v>0</v>
      </c>
      <c r="E12" s="86">
        <v>441951.96</v>
      </c>
      <c r="F12" s="86">
        <v>0</v>
      </c>
      <c r="G12" s="86">
        <v>0</v>
      </c>
      <c r="H12" s="86">
        <v>0</v>
      </c>
      <c r="I12" s="86">
        <v>0</v>
      </c>
      <c r="J12" s="86">
        <f>SUM(C12:I12)</f>
        <v>441951.96</v>
      </c>
    </row>
    <row r="13" spans="1:10" ht="22.5" x14ac:dyDescent="0.25">
      <c r="A13" s="88" t="s">
        <v>1286</v>
      </c>
      <c r="B13" s="104" t="s">
        <v>1285</v>
      </c>
      <c r="C13" s="86">
        <v>0</v>
      </c>
      <c r="D13" s="86">
        <v>0</v>
      </c>
      <c r="E13" s="86">
        <v>329458.81</v>
      </c>
      <c r="F13" s="86">
        <v>0</v>
      </c>
      <c r="G13" s="86">
        <v>0</v>
      </c>
      <c r="H13" s="86">
        <v>0</v>
      </c>
      <c r="I13" s="86">
        <v>0</v>
      </c>
      <c r="J13" s="86">
        <f>SUM(C13:I13)</f>
        <v>329458.81</v>
      </c>
    </row>
    <row r="14" spans="1:10" x14ac:dyDescent="0.25">
      <c r="A14" s="88" t="s">
        <v>2038</v>
      </c>
      <c r="B14" s="104" t="s">
        <v>1435</v>
      </c>
      <c r="C14" s="86">
        <v>0</v>
      </c>
      <c r="D14" s="86">
        <v>0</v>
      </c>
      <c r="E14" s="86">
        <v>5560400.9699999997</v>
      </c>
      <c r="F14" s="86">
        <v>0</v>
      </c>
      <c r="G14" s="86">
        <v>0</v>
      </c>
      <c r="H14" s="86">
        <v>0</v>
      </c>
      <c r="I14" s="86">
        <v>0</v>
      </c>
      <c r="J14" s="86">
        <f>SUM(C14:I14)</f>
        <v>5560400.9699999997</v>
      </c>
    </row>
    <row r="15" spans="1:10" x14ac:dyDescent="0.25">
      <c r="A15" s="88" t="s">
        <v>2037</v>
      </c>
      <c r="B15" s="104" t="s">
        <v>1435</v>
      </c>
      <c r="C15" s="86">
        <v>0</v>
      </c>
      <c r="D15" s="86">
        <v>0</v>
      </c>
      <c r="E15" s="86">
        <v>2359017.91</v>
      </c>
      <c r="F15" s="86">
        <v>0</v>
      </c>
      <c r="G15" s="86">
        <v>0</v>
      </c>
      <c r="H15" s="86">
        <v>0</v>
      </c>
      <c r="I15" s="86">
        <v>0</v>
      </c>
      <c r="J15" s="86">
        <f>SUM(C15:I15)</f>
        <v>2359017.91</v>
      </c>
    </row>
    <row r="16" spans="1:10" ht="33.75" x14ac:dyDescent="0.25">
      <c r="A16" s="206" t="s">
        <v>1793</v>
      </c>
      <c r="B16" s="205" t="s">
        <v>1792</v>
      </c>
      <c r="C16" s="204">
        <v>0</v>
      </c>
      <c r="D16" s="204">
        <v>0</v>
      </c>
      <c r="E16" s="204">
        <v>35926.46</v>
      </c>
      <c r="F16" s="204">
        <v>0</v>
      </c>
      <c r="G16" s="204">
        <v>0</v>
      </c>
      <c r="H16" s="204">
        <v>0</v>
      </c>
      <c r="I16" s="204">
        <v>0</v>
      </c>
      <c r="J16" s="204">
        <f>SUM(C16:I16)</f>
        <v>35926.46</v>
      </c>
    </row>
    <row r="17" spans="1:10" ht="12.75" x14ac:dyDescent="0.25">
      <c r="A17" s="43" t="s">
        <v>1630</v>
      </c>
      <c r="B17" s="42"/>
      <c r="C17" s="180">
        <v>0</v>
      </c>
      <c r="D17" s="180">
        <v>743825.32</v>
      </c>
      <c r="E17" s="180">
        <v>495639.52</v>
      </c>
      <c r="F17" s="180">
        <v>0</v>
      </c>
      <c r="G17" s="180">
        <v>90461.2</v>
      </c>
      <c r="H17" s="180">
        <v>0</v>
      </c>
      <c r="I17" s="180">
        <v>0</v>
      </c>
      <c r="J17" s="180">
        <f>SUM(C17:I17)</f>
        <v>1329926.0399999998</v>
      </c>
    </row>
    <row r="18" spans="1:10" ht="12.75" x14ac:dyDescent="0.25">
      <c r="A18" s="43" t="s">
        <v>1584</v>
      </c>
      <c r="B18" s="42"/>
      <c r="C18" s="180">
        <v>0</v>
      </c>
      <c r="D18" s="180">
        <v>0</v>
      </c>
      <c r="E18" s="180">
        <v>2748086</v>
      </c>
      <c r="F18" s="180">
        <v>0</v>
      </c>
      <c r="G18" s="180">
        <v>0</v>
      </c>
      <c r="H18" s="180">
        <v>0</v>
      </c>
      <c r="I18" s="180">
        <v>0</v>
      </c>
      <c r="J18" s="180">
        <f>SUM(C18:I18)</f>
        <v>2748086</v>
      </c>
    </row>
    <row r="19" spans="1:10" ht="22.5" x14ac:dyDescent="0.25">
      <c r="A19" s="206" t="s">
        <v>2036</v>
      </c>
      <c r="B19" s="205" t="s">
        <v>2035</v>
      </c>
      <c r="C19" s="204">
        <v>0</v>
      </c>
      <c r="D19" s="204">
        <v>0</v>
      </c>
      <c r="E19" s="204">
        <v>2748086</v>
      </c>
      <c r="F19" s="204">
        <v>0</v>
      </c>
      <c r="G19" s="204">
        <v>0</v>
      </c>
      <c r="H19" s="204">
        <v>0</v>
      </c>
      <c r="I19" s="204">
        <v>0</v>
      </c>
      <c r="J19" s="204">
        <f>SUM(C19:I19)</f>
        <v>2748086</v>
      </c>
    </row>
    <row r="21" spans="1:10" ht="12.75" x14ac:dyDescent="0.25">
      <c r="C21" s="212" t="s">
        <v>28</v>
      </c>
      <c r="D21" s="211"/>
      <c r="E21" s="211"/>
      <c r="F21" s="211"/>
      <c r="G21" s="212" t="s">
        <v>28</v>
      </c>
      <c r="H21" s="211"/>
      <c r="I21" s="211"/>
      <c r="J21" s="211"/>
    </row>
    <row r="22" spans="1:10" ht="60" customHeight="1" x14ac:dyDescent="0.25">
      <c r="A22" s="210" t="s">
        <v>1629</v>
      </c>
      <c r="B22" s="210" t="s">
        <v>315</v>
      </c>
      <c r="C22" s="208" t="s">
        <v>1628</v>
      </c>
      <c r="D22" s="208" t="s">
        <v>2034</v>
      </c>
      <c r="E22" s="208" t="s">
        <v>2033</v>
      </c>
      <c r="F22" s="209"/>
      <c r="G22" s="208" t="s">
        <v>2032</v>
      </c>
      <c r="H22" s="208" t="s">
        <v>2031</v>
      </c>
      <c r="I22" s="208" t="s">
        <v>2030</v>
      </c>
      <c r="J22" s="208" t="s">
        <v>1622</v>
      </c>
    </row>
    <row r="23" spans="1:10" x14ac:dyDescent="0.25">
      <c r="A23" s="207"/>
      <c r="B23" s="207"/>
      <c r="C23" s="207"/>
      <c r="D23" s="207"/>
      <c r="E23" s="33" t="s">
        <v>2029</v>
      </c>
      <c r="F23" s="33" t="s">
        <v>2028</v>
      </c>
      <c r="G23" s="207"/>
      <c r="H23" s="207"/>
      <c r="I23" s="207"/>
      <c r="J23" s="207"/>
    </row>
    <row r="24" spans="1:10" ht="12.75" x14ac:dyDescent="0.25">
      <c r="A24" s="49" t="s">
        <v>1619</v>
      </c>
      <c r="B24" s="48"/>
      <c r="C24" s="25">
        <v>1032807.19</v>
      </c>
      <c r="D24" s="25">
        <v>0</v>
      </c>
      <c r="E24" s="25">
        <v>25700887.859999999</v>
      </c>
      <c r="F24" s="25">
        <v>0</v>
      </c>
      <c r="G24" s="25">
        <v>0</v>
      </c>
      <c r="H24" s="25">
        <v>0</v>
      </c>
      <c r="I24" s="25">
        <v>1057343.6200000001</v>
      </c>
      <c r="J24" s="25">
        <f>SUM(C24:I24)</f>
        <v>27791038.670000002</v>
      </c>
    </row>
    <row r="25" spans="1:10" ht="22.5" x14ac:dyDescent="0.25">
      <c r="A25" s="88" t="s">
        <v>1344</v>
      </c>
      <c r="B25" s="104" t="s">
        <v>1343</v>
      </c>
      <c r="C25" s="86">
        <v>0</v>
      </c>
      <c r="D25" s="86">
        <v>0</v>
      </c>
      <c r="E25" s="86">
        <v>0</v>
      </c>
      <c r="F25" s="86">
        <v>0</v>
      </c>
      <c r="G25" s="86">
        <v>0</v>
      </c>
      <c r="H25" s="86">
        <v>0</v>
      </c>
      <c r="I25" s="86">
        <v>1637.64</v>
      </c>
      <c r="J25" s="86">
        <f>SUM(C25:I25)</f>
        <v>1637.64</v>
      </c>
    </row>
    <row r="26" spans="1:10" x14ac:dyDescent="0.25">
      <c r="A26" s="88" t="s">
        <v>1348</v>
      </c>
      <c r="B26" s="104" t="s">
        <v>1347</v>
      </c>
      <c r="C26" s="86">
        <v>0</v>
      </c>
      <c r="D26" s="86">
        <v>0</v>
      </c>
      <c r="E26" s="86">
        <v>0</v>
      </c>
      <c r="F26" s="86">
        <v>0</v>
      </c>
      <c r="G26" s="86">
        <v>0</v>
      </c>
      <c r="H26" s="86">
        <v>0</v>
      </c>
      <c r="I26" s="86">
        <v>4639.41</v>
      </c>
      <c r="J26" s="86">
        <f>SUM(C26:I26)</f>
        <v>4639.41</v>
      </c>
    </row>
    <row r="27" spans="1:10" ht="22.5" x14ac:dyDescent="0.25">
      <c r="A27" s="88" t="s">
        <v>1618</v>
      </c>
      <c r="B27" s="104" t="s">
        <v>1617</v>
      </c>
      <c r="C27" s="86">
        <v>0</v>
      </c>
      <c r="D27" s="86">
        <v>0</v>
      </c>
      <c r="E27" s="86">
        <v>28631.56</v>
      </c>
      <c r="F27" s="86">
        <v>0</v>
      </c>
      <c r="G27" s="86">
        <v>0</v>
      </c>
      <c r="H27" s="86">
        <v>0</v>
      </c>
      <c r="I27" s="86">
        <v>0</v>
      </c>
      <c r="J27" s="86">
        <f>SUM(C27:I27)</f>
        <v>28631.56</v>
      </c>
    </row>
    <row r="28" spans="1:10" x14ac:dyDescent="0.25">
      <c r="A28" s="88" t="s">
        <v>1945</v>
      </c>
      <c r="B28" s="104" t="s">
        <v>1944</v>
      </c>
      <c r="C28" s="86">
        <v>0</v>
      </c>
      <c r="D28" s="86">
        <v>0</v>
      </c>
      <c r="E28" s="86">
        <v>626459.06000000006</v>
      </c>
      <c r="F28" s="86">
        <v>0</v>
      </c>
      <c r="G28" s="86">
        <v>0</v>
      </c>
      <c r="H28" s="86">
        <v>0</v>
      </c>
      <c r="I28" s="86">
        <v>0</v>
      </c>
      <c r="J28" s="86">
        <f>SUM(C28:I28)</f>
        <v>626459.06000000006</v>
      </c>
    </row>
    <row r="29" spans="1:10" x14ac:dyDescent="0.25">
      <c r="A29" s="88" t="s">
        <v>1746</v>
      </c>
      <c r="B29" s="104" t="s">
        <v>1745</v>
      </c>
      <c r="C29" s="86">
        <v>0</v>
      </c>
      <c r="D29" s="86">
        <v>0</v>
      </c>
      <c r="E29" s="86">
        <v>11890.75</v>
      </c>
      <c r="F29" s="86">
        <v>0</v>
      </c>
      <c r="G29" s="86">
        <v>0</v>
      </c>
      <c r="H29" s="86">
        <v>0</v>
      </c>
      <c r="I29" s="86">
        <v>0</v>
      </c>
      <c r="J29" s="86">
        <f>SUM(C29:I29)</f>
        <v>11890.75</v>
      </c>
    </row>
    <row r="30" spans="1:10" ht="22.5" x14ac:dyDescent="0.25">
      <c r="A30" s="88" t="s">
        <v>1744</v>
      </c>
      <c r="B30" s="104" t="s">
        <v>1743</v>
      </c>
      <c r="C30" s="86">
        <v>1995</v>
      </c>
      <c r="D30" s="86">
        <v>0</v>
      </c>
      <c r="E30" s="86">
        <v>0</v>
      </c>
      <c r="F30" s="86">
        <v>0</v>
      </c>
      <c r="G30" s="86">
        <v>0</v>
      </c>
      <c r="H30" s="86">
        <v>0</v>
      </c>
      <c r="I30" s="86">
        <v>0</v>
      </c>
      <c r="J30" s="86">
        <f>SUM(C30:I30)</f>
        <v>1995</v>
      </c>
    </row>
    <row r="31" spans="1:10" x14ac:dyDescent="0.25">
      <c r="A31" s="88" t="s">
        <v>1332</v>
      </c>
      <c r="B31" s="104" t="s">
        <v>1331</v>
      </c>
      <c r="C31" s="86">
        <v>0</v>
      </c>
      <c r="D31" s="86">
        <v>0</v>
      </c>
      <c r="E31" s="86">
        <v>0</v>
      </c>
      <c r="F31" s="86">
        <v>0</v>
      </c>
      <c r="G31" s="86">
        <v>0</v>
      </c>
      <c r="H31" s="86">
        <v>0</v>
      </c>
      <c r="I31" s="86">
        <v>1790.54</v>
      </c>
      <c r="J31" s="86">
        <f>SUM(C31:I31)</f>
        <v>1790.54</v>
      </c>
    </row>
    <row r="32" spans="1:10" x14ac:dyDescent="0.25">
      <c r="A32" s="88" t="s">
        <v>2027</v>
      </c>
      <c r="B32" s="104" t="s">
        <v>2026</v>
      </c>
      <c r="C32" s="86">
        <v>884</v>
      </c>
      <c r="D32" s="86">
        <v>0</v>
      </c>
      <c r="E32" s="86">
        <v>0</v>
      </c>
      <c r="F32" s="86">
        <v>0</v>
      </c>
      <c r="G32" s="86">
        <v>0</v>
      </c>
      <c r="H32" s="86">
        <v>0</v>
      </c>
      <c r="I32" s="86">
        <v>0</v>
      </c>
      <c r="J32" s="86">
        <f>SUM(C32:I32)</f>
        <v>884</v>
      </c>
    </row>
    <row r="33" spans="1:10" x14ac:dyDescent="0.25">
      <c r="A33" s="88" t="s">
        <v>1614</v>
      </c>
      <c r="B33" s="104" t="s">
        <v>1613</v>
      </c>
      <c r="C33" s="86">
        <v>0</v>
      </c>
      <c r="D33" s="86">
        <v>0</v>
      </c>
      <c r="E33" s="86">
        <v>81248.67</v>
      </c>
      <c r="F33" s="86">
        <v>0</v>
      </c>
      <c r="G33" s="86">
        <v>0</v>
      </c>
      <c r="H33" s="86">
        <v>0</v>
      </c>
      <c r="I33" s="86">
        <v>0</v>
      </c>
      <c r="J33" s="86">
        <f>SUM(C33:I33)</f>
        <v>81248.67</v>
      </c>
    </row>
    <row r="34" spans="1:10" x14ac:dyDescent="0.25">
      <c r="A34" s="88" t="s">
        <v>1334</v>
      </c>
      <c r="B34" s="104" t="s">
        <v>1333</v>
      </c>
      <c r="C34" s="86">
        <v>0</v>
      </c>
      <c r="D34" s="86">
        <v>0</v>
      </c>
      <c r="E34" s="86">
        <v>32360.7</v>
      </c>
      <c r="F34" s="86">
        <v>0</v>
      </c>
      <c r="G34" s="86">
        <v>0</v>
      </c>
      <c r="H34" s="86">
        <v>0</v>
      </c>
      <c r="I34" s="86">
        <v>27941</v>
      </c>
      <c r="J34" s="86">
        <f>SUM(C34:I34)</f>
        <v>60301.7</v>
      </c>
    </row>
    <row r="35" spans="1:10" ht="22.5" x14ac:dyDescent="0.25">
      <c r="A35" s="88" t="s">
        <v>1352</v>
      </c>
      <c r="B35" s="104" t="s">
        <v>1351</v>
      </c>
      <c r="C35" s="86">
        <v>0</v>
      </c>
      <c r="D35" s="86">
        <v>0</v>
      </c>
      <c r="E35" s="86">
        <v>0</v>
      </c>
      <c r="F35" s="86">
        <v>0</v>
      </c>
      <c r="G35" s="86">
        <v>0</v>
      </c>
      <c r="H35" s="86">
        <v>0</v>
      </c>
      <c r="I35" s="86">
        <v>1808.4</v>
      </c>
      <c r="J35" s="86">
        <f>SUM(C35:I35)</f>
        <v>1808.4</v>
      </c>
    </row>
    <row r="36" spans="1:10" x14ac:dyDescent="0.25">
      <c r="A36" s="88" t="s">
        <v>1737</v>
      </c>
      <c r="B36" s="104" t="s">
        <v>1736</v>
      </c>
      <c r="C36" s="86">
        <v>0</v>
      </c>
      <c r="D36" s="86">
        <v>0</v>
      </c>
      <c r="E36" s="86">
        <v>0</v>
      </c>
      <c r="F36" s="86">
        <v>0</v>
      </c>
      <c r="G36" s="86">
        <v>0</v>
      </c>
      <c r="H36" s="86">
        <v>0</v>
      </c>
      <c r="I36" s="86">
        <v>40700.269999999997</v>
      </c>
      <c r="J36" s="86">
        <f>SUM(C36:I36)</f>
        <v>40700.269999999997</v>
      </c>
    </row>
    <row r="37" spans="1:10" x14ac:dyDescent="0.25">
      <c r="A37" s="88" t="s">
        <v>1735</v>
      </c>
      <c r="B37" s="104" t="s">
        <v>1734</v>
      </c>
      <c r="C37" s="86">
        <v>0</v>
      </c>
      <c r="D37" s="86">
        <v>0</v>
      </c>
      <c r="E37" s="86">
        <v>84552</v>
      </c>
      <c r="F37" s="86">
        <v>0</v>
      </c>
      <c r="G37" s="86">
        <v>0</v>
      </c>
      <c r="H37" s="86">
        <v>0</v>
      </c>
      <c r="I37" s="86">
        <v>0</v>
      </c>
      <c r="J37" s="86">
        <f>SUM(C37:I37)</f>
        <v>84552</v>
      </c>
    </row>
    <row r="38" spans="1:10" x14ac:dyDescent="0.25">
      <c r="A38" s="88" t="s">
        <v>2025</v>
      </c>
      <c r="B38" s="104" t="s">
        <v>2024</v>
      </c>
      <c r="C38" s="86">
        <v>0</v>
      </c>
      <c r="D38" s="86">
        <v>0</v>
      </c>
      <c r="E38" s="86">
        <v>61023.75</v>
      </c>
      <c r="F38" s="86">
        <v>0</v>
      </c>
      <c r="G38" s="86">
        <v>0</v>
      </c>
      <c r="H38" s="86">
        <v>0</v>
      </c>
      <c r="I38" s="86">
        <v>0</v>
      </c>
      <c r="J38" s="86">
        <f>SUM(C38:I38)</f>
        <v>61023.75</v>
      </c>
    </row>
    <row r="39" spans="1:10" x14ac:dyDescent="0.25">
      <c r="A39" s="88" t="s">
        <v>1941</v>
      </c>
      <c r="B39" s="104" t="s">
        <v>1940</v>
      </c>
      <c r="C39" s="86">
        <v>0</v>
      </c>
      <c r="D39" s="86">
        <v>0</v>
      </c>
      <c r="E39" s="86">
        <v>12190.98</v>
      </c>
      <c r="F39" s="86">
        <v>0</v>
      </c>
      <c r="G39" s="86">
        <v>0</v>
      </c>
      <c r="H39" s="86">
        <v>0</v>
      </c>
      <c r="I39" s="86">
        <v>0</v>
      </c>
      <c r="J39" s="86">
        <f>SUM(C39:I39)</f>
        <v>12190.98</v>
      </c>
    </row>
    <row r="40" spans="1:10" x14ac:dyDescent="0.25">
      <c r="A40" s="88" t="s">
        <v>1610</v>
      </c>
      <c r="B40" s="104" t="s">
        <v>1609</v>
      </c>
      <c r="C40" s="86">
        <v>10701</v>
      </c>
      <c r="D40" s="86">
        <v>0</v>
      </c>
      <c r="E40" s="86">
        <v>63905</v>
      </c>
      <c r="F40" s="86">
        <v>0</v>
      </c>
      <c r="G40" s="86">
        <v>0</v>
      </c>
      <c r="H40" s="86">
        <v>0</v>
      </c>
      <c r="I40" s="86">
        <v>0</v>
      </c>
      <c r="J40" s="86">
        <f>SUM(C40:I40)</f>
        <v>74606</v>
      </c>
    </row>
    <row r="41" spans="1:10" x14ac:dyDescent="0.25">
      <c r="A41" s="88" t="s">
        <v>1608</v>
      </c>
      <c r="B41" s="104" t="s">
        <v>1607</v>
      </c>
      <c r="C41" s="86">
        <v>2682</v>
      </c>
      <c r="D41" s="86">
        <v>0</v>
      </c>
      <c r="E41" s="86">
        <v>41119</v>
      </c>
      <c r="F41" s="86">
        <v>0</v>
      </c>
      <c r="G41" s="86">
        <v>0</v>
      </c>
      <c r="H41" s="86">
        <v>0</v>
      </c>
      <c r="I41" s="86">
        <v>0</v>
      </c>
      <c r="J41" s="86">
        <f>SUM(C41:I41)</f>
        <v>43801</v>
      </c>
    </row>
    <row r="42" spans="1:10" x14ac:dyDescent="0.25">
      <c r="A42" s="88" t="s">
        <v>1606</v>
      </c>
      <c r="B42" s="104" t="s">
        <v>1605</v>
      </c>
      <c r="C42" s="86">
        <v>4828.54</v>
      </c>
      <c r="D42" s="86">
        <v>0</v>
      </c>
      <c r="E42" s="86">
        <v>74020.740000000005</v>
      </c>
      <c r="F42" s="86">
        <v>0</v>
      </c>
      <c r="G42" s="86">
        <v>0</v>
      </c>
      <c r="H42" s="86">
        <v>0</v>
      </c>
      <c r="I42" s="86">
        <v>0</v>
      </c>
      <c r="J42" s="86">
        <f>SUM(C42:I42)</f>
        <v>78849.279999999999</v>
      </c>
    </row>
    <row r="43" spans="1:10" ht="22.5" x14ac:dyDescent="0.25">
      <c r="A43" s="88" t="s">
        <v>1604</v>
      </c>
      <c r="B43" s="104" t="s">
        <v>1603</v>
      </c>
      <c r="C43" s="86">
        <v>1608</v>
      </c>
      <c r="D43" s="86">
        <v>0</v>
      </c>
      <c r="E43" s="86">
        <v>24671</v>
      </c>
      <c r="F43" s="86">
        <v>0</v>
      </c>
      <c r="G43" s="86">
        <v>0</v>
      </c>
      <c r="H43" s="86">
        <v>0</v>
      </c>
      <c r="I43" s="86">
        <v>0</v>
      </c>
      <c r="J43" s="86">
        <f>SUM(C43:I43)</f>
        <v>26279</v>
      </c>
    </row>
    <row r="44" spans="1:10" ht="22.5" x14ac:dyDescent="0.25">
      <c r="A44" s="88" t="s">
        <v>1602</v>
      </c>
      <c r="B44" s="104" t="s">
        <v>1601</v>
      </c>
      <c r="C44" s="86">
        <v>513662.51</v>
      </c>
      <c r="D44" s="86">
        <v>0</v>
      </c>
      <c r="E44" s="86">
        <v>7604445.2999999998</v>
      </c>
      <c r="F44" s="86">
        <v>0</v>
      </c>
      <c r="G44" s="86">
        <v>0</v>
      </c>
      <c r="H44" s="86">
        <v>0</v>
      </c>
      <c r="I44" s="86">
        <v>0</v>
      </c>
      <c r="J44" s="86">
        <f>SUM(C44:I44)</f>
        <v>8118107.8099999996</v>
      </c>
    </row>
    <row r="45" spans="1:10" ht="22.5" x14ac:dyDescent="0.25">
      <c r="A45" s="88" t="s">
        <v>1680</v>
      </c>
      <c r="B45" s="104" t="s">
        <v>1679</v>
      </c>
      <c r="C45" s="86">
        <v>9478.52</v>
      </c>
      <c r="D45" s="86">
        <v>0</v>
      </c>
      <c r="E45" s="86">
        <v>57649.13</v>
      </c>
      <c r="F45" s="86">
        <v>0</v>
      </c>
      <c r="G45" s="86">
        <v>0</v>
      </c>
      <c r="H45" s="86">
        <v>0</v>
      </c>
      <c r="I45" s="86">
        <v>0</v>
      </c>
      <c r="J45" s="86">
        <f>SUM(C45:I45)</f>
        <v>67127.649999999994</v>
      </c>
    </row>
    <row r="46" spans="1:10" x14ac:dyDescent="0.25">
      <c r="A46" s="88" t="s">
        <v>1638</v>
      </c>
      <c r="B46" s="104" t="s">
        <v>1637</v>
      </c>
      <c r="C46" s="86">
        <v>2770.59</v>
      </c>
      <c r="D46" s="86">
        <v>0</v>
      </c>
      <c r="E46" s="86">
        <v>125238.43</v>
      </c>
      <c r="F46" s="86">
        <v>0</v>
      </c>
      <c r="G46" s="86">
        <v>0</v>
      </c>
      <c r="H46" s="86">
        <v>0</v>
      </c>
      <c r="I46" s="86">
        <v>0</v>
      </c>
      <c r="J46" s="86">
        <f>SUM(C46:I46)</f>
        <v>128009.01999999999</v>
      </c>
    </row>
    <row r="47" spans="1:10" ht="22.5" x14ac:dyDescent="0.25">
      <c r="A47" s="88" t="s">
        <v>1600</v>
      </c>
      <c r="B47" s="104" t="s">
        <v>1599</v>
      </c>
      <c r="C47" s="86">
        <v>174195.36</v>
      </c>
      <c r="D47" s="86">
        <v>0</v>
      </c>
      <c r="E47" s="86">
        <v>1906205.18</v>
      </c>
      <c r="F47" s="86">
        <v>0</v>
      </c>
      <c r="G47" s="86">
        <v>0</v>
      </c>
      <c r="H47" s="86">
        <v>0</v>
      </c>
      <c r="I47" s="86">
        <v>0</v>
      </c>
      <c r="J47" s="86">
        <f>SUM(C47:I47)</f>
        <v>2080400.54</v>
      </c>
    </row>
    <row r="48" spans="1:10" ht="22.5" x14ac:dyDescent="0.25">
      <c r="A48" s="88" t="s">
        <v>1678</v>
      </c>
      <c r="B48" s="104" t="s">
        <v>1677</v>
      </c>
      <c r="C48" s="86">
        <v>23193.23</v>
      </c>
      <c r="D48" s="86">
        <v>0</v>
      </c>
      <c r="E48" s="86">
        <v>448741.95</v>
      </c>
      <c r="F48" s="86">
        <v>0</v>
      </c>
      <c r="G48" s="86">
        <v>0</v>
      </c>
      <c r="H48" s="86">
        <v>0</v>
      </c>
      <c r="I48" s="86">
        <v>0</v>
      </c>
      <c r="J48" s="86">
        <f>SUM(C48:I48)</f>
        <v>471935.18</v>
      </c>
    </row>
    <row r="49" spans="1:10" x14ac:dyDescent="0.25">
      <c r="A49" s="88" t="s">
        <v>1598</v>
      </c>
      <c r="B49" s="104" t="s">
        <v>1597</v>
      </c>
      <c r="C49" s="86">
        <v>84633</v>
      </c>
      <c r="D49" s="86">
        <v>0</v>
      </c>
      <c r="E49" s="86">
        <v>1332034</v>
      </c>
      <c r="F49" s="86">
        <v>0</v>
      </c>
      <c r="G49" s="86">
        <v>0</v>
      </c>
      <c r="H49" s="86">
        <v>0</v>
      </c>
      <c r="I49" s="86">
        <v>0</v>
      </c>
      <c r="J49" s="86">
        <f>SUM(C49:I49)</f>
        <v>1416667</v>
      </c>
    </row>
    <row r="50" spans="1:10" ht="22.5" x14ac:dyDescent="0.25">
      <c r="A50" s="88" t="s">
        <v>1596</v>
      </c>
      <c r="B50" s="104" t="s">
        <v>1595</v>
      </c>
      <c r="C50" s="86">
        <v>166205.94</v>
      </c>
      <c r="D50" s="86">
        <v>0</v>
      </c>
      <c r="E50" s="86">
        <v>2672865.59</v>
      </c>
      <c r="F50" s="86">
        <v>0</v>
      </c>
      <c r="G50" s="86">
        <v>0</v>
      </c>
      <c r="H50" s="86">
        <v>0</v>
      </c>
      <c r="I50" s="86">
        <v>0</v>
      </c>
      <c r="J50" s="86">
        <f>SUM(C50:I50)</f>
        <v>2839071.53</v>
      </c>
    </row>
    <row r="51" spans="1:10" x14ac:dyDescent="0.25">
      <c r="A51" s="88" t="s">
        <v>1676</v>
      </c>
      <c r="B51" s="104" t="s">
        <v>1675</v>
      </c>
      <c r="C51" s="86">
        <v>950</v>
      </c>
      <c r="D51" s="86">
        <v>0</v>
      </c>
      <c r="E51" s="86">
        <v>23095</v>
      </c>
      <c r="F51" s="86">
        <v>0</v>
      </c>
      <c r="G51" s="86">
        <v>0</v>
      </c>
      <c r="H51" s="86">
        <v>0</v>
      </c>
      <c r="I51" s="86">
        <v>0</v>
      </c>
      <c r="J51" s="86">
        <f>SUM(C51:I51)</f>
        <v>24045</v>
      </c>
    </row>
    <row r="52" spans="1:10" x14ac:dyDescent="0.25">
      <c r="A52" s="88" t="s">
        <v>1674</v>
      </c>
      <c r="B52" s="104" t="s">
        <v>1673</v>
      </c>
      <c r="C52" s="86">
        <v>1460.5</v>
      </c>
      <c r="D52" s="86">
        <v>0</v>
      </c>
      <c r="E52" s="86">
        <v>4683.5</v>
      </c>
      <c r="F52" s="86">
        <v>0</v>
      </c>
      <c r="G52" s="86">
        <v>0</v>
      </c>
      <c r="H52" s="86">
        <v>0</v>
      </c>
      <c r="I52" s="86">
        <v>0</v>
      </c>
      <c r="J52" s="86">
        <f>SUM(C52:I52)</f>
        <v>6144</v>
      </c>
    </row>
    <row r="53" spans="1:10" x14ac:dyDescent="0.25">
      <c r="A53" s="88" t="s">
        <v>1594</v>
      </c>
      <c r="B53" s="104" t="s">
        <v>1593</v>
      </c>
      <c r="C53" s="86">
        <v>31159</v>
      </c>
      <c r="D53" s="86">
        <v>0</v>
      </c>
      <c r="E53" s="86">
        <v>123682</v>
      </c>
      <c r="F53" s="86">
        <v>0</v>
      </c>
      <c r="G53" s="86">
        <v>0</v>
      </c>
      <c r="H53" s="86">
        <v>0</v>
      </c>
      <c r="I53" s="86">
        <v>0</v>
      </c>
      <c r="J53" s="86">
        <f>SUM(C53:I53)</f>
        <v>154841</v>
      </c>
    </row>
    <row r="54" spans="1:10" x14ac:dyDescent="0.25">
      <c r="A54" s="88" t="s">
        <v>1672</v>
      </c>
      <c r="B54" s="104" t="s">
        <v>1671</v>
      </c>
      <c r="C54" s="86">
        <v>2400</v>
      </c>
      <c r="D54" s="86">
        <v>0</v>
      </c>
      <c r="E54" s="86">
        <v>67680</v>
      </c>
      <c r="F54" s="86">
        <v>0</v>
      </c>
      <c r="G54" s="86">
        <v>0</v>
      </c>
      <c r="H54" s="86">
        <v>0</v>
      </c>
      <c r="I54" s="86">
        <v>0</v>
      </c>
      <c r="J54" s="86">
        <f>SUM(C54:I54)</f>
        <v>70080</v>
      </c>
    </row>
    <row r="55" spans="1:10" x14ac:dyDescent="0.25">
      <c r="A55" s="88" t="s">
        <v>1832</v>
      </c>
      <c r="B55" s="104" t="s">
        <v>1831</v>
      </c>
      <c r="C55" s="86">
        <v>0</v>
      </c>
      <c r="D55" s="86">
        <v>0</v>
      </c>
      <c r="E55" s="86">
        <v>0</v>
      </c>
      <c r="F55" s="86">
        <v>0</v>
      </c>
      <c r="G55" s="86">
        <v>0</v>
      </c>
      <c r="H55" s="86">
        <v>0</v>
      </c>
      <c r="I55" s="86">
        <v>326865</v>
      </c>
      <c r="J55" s="86">
        <f>SUM(C55:I55)</f>
        <v>326865</v>
      </c>
    </row>
    <row r="56" spans="1:10" ht="22.5" x14ac:dyDescent="0.25">
      <c r="A56" s="88" t="s">
        <v>2023</v>
      </c>
      <c r="B56" s="104" t="s">
        <v>2022</v>
      </c>
      <c r="C56" s="86">
        <v>0</v>
      </c>
      <c r="D56" s="86">
        <v>0</v>
      </c>
      <c r="E56" s="86">
        <v>5668656</v>
      </c>
      <c r="F56" s="86">
        <v>0</v>
      </c>
      <c r="G56" s="86">
        <v>0</v>
      </c>
      <c r="H56" s="86">
        <v>0</v>
      </c>
      <c r="I56" s="86">
        <v>0</v>
      </c>
      <c r="J56" s="86">
        <f>SUM(C56:I56)</f>
        <v>5668656</v>
      </c>
    </row>
    <row r="57" spans="1:10" ht="22.5" x14ac:dyDescent="0.25">
      <c r="A57" s="88" t="s">
        <v>2021</v>
      </c>
      <c r="B57" s="104" t="s">
        <v>2020</v>
      </c>
      <c r="C57" s="86">
        <v>0</v>
      </c>
      <c r="D57" s="86">
        <v>0</v>
      </c>
      <c r="E57" s="86">
        <v>3755585</v>
      </c>
      <c r="F57" s="86">
        <v>0</v>
      </c>
      <c r="G57" s="86">
        <v>0</v>
      </c>
      <c r="H57" s="86">
        <v>0</v>
      </c>
      <c r="I57" s="86">
        <v>0</v>
      </c>
      <c r="J57" s="86">
        <f>SUM(C57:I57)</f>
        <v>3755585</v>
      </c>
    </row>
    <row r="58" spans="1:10" x14ac:dyDescent="0.25">
      <c r="A58" s="88" t="s">
        <v>2019</v>
      </c>
      <c r="B58" s="104" t="s">
        <v>2018</v>
      </c>
      <c r="C58" s="86">
        <v>0</v>
      </c>
      <c r="D58" s="86">
        <v>0</v>
      </c>
      <c r="E58" s="86">
        <v>51828.27</v>
      </c>
      <c r="F58" s="86">
        <v>0</v>
      </c>
      <c r="G58" s="86">
        <v>0</v>
      </c>
      <c r="H58" s="86">
        <v>0</v>
      </c>
      <c r="I58" s="86">
        <v>69242.75</v>
      </c>
      <c r="J58" s="86">
        <f>SUM(C58:I58)</f>
        <v>121071.01999999999</v>
      </c>
    </row>
    <row r="59" spans="1:10" x14ac:dyDescent="0.25">
      <c r="A59" s="88" t="s">
        <v>1668</v>
      </c>
      <c r="B59" s="104" t="s">
        <v>1667</v>
      </c>
      <c r="C59" s="86">
        <v>0</v>
      </c>
      <c r="D59" s="86">
        <v>0</v>
      </c>
      <c r="E59" s="86">
        <v>666214.11</v>
      </c>
      <c r="F59" s="86">
        <v>0</v>
      </c>
      <c r="G59" s="86">
        <v>0</v>
      </c>
      <c r="H59" s="86">
        <v>0</v>
      </c>
      <c r="I59" s="86">
        <v>582718.61</v>
      </c>
      <c r="J59" s="86">
        <f>SUM(C59:I59)</f>
        <v>1248932.72</v>
      </c>
    </row>
    <row r="60" spans="1:10" ht="33.75" x14ac:dyDescent="0.25">
      <c r="A60" s="206" t="s">
        <v>1588</v>
      </c>
      <c r="B60" s="205" t="s">
        <v>1587</v>
      </c>
      <c r="C60" s="204">
        <v>0</v>
      </c>
      <c r="D60" s="204">
        <v>0</v>
      </c>
      <c r="E60" s="204">
        <v>50211.19</v>
      </c>
      <c r="F60" s="204">
        <v>0</v>
      </c>
      <c r="G60" s="204">
        <v>0</v>
      </c>
      <c r="H60" s="204">
        <v>0</v>
      </c>
      <c r="I60" s="204">
        <v>0</v>
      </c>
      <c r="J60" s="204">
        <f>SUM(C60:I60)</f>
        <v>50211.19</v>
      </c>
    </row>
    <row r="61" spans="1:10" ht="12.75" x14ac:dyDescent="0.25">
      <c r="A61" s="43" t="s">
        <v>1584</v>
      </c>
      <c r="B61" s="42"/>
      <c r="C61" s="180">
        <v>0</v>
      </c>
      <c r="D61" s="180">
        <v>0</v>
      </c>
      <c r="E61" s="180">
        <v>1154114.01</v>
      </c>
      <c r="F61" s="180">
        <v>0</v>
      </c>
      <c r="G61" s="180">
        <v>0</v>
      </c>
      <c r="H61" s="180">
        <v>0</v>
      </c>
      <c r="I61" s="180">
        <v>23472.48</v>
      </c>
      <c r="J61" s="180">
        <f>SUM(C61:I61)</f>
        <v>1177586.49</v>
      </c>
    </row>
    <row r="62" spans="1:10" ht="22.5" x14ac:dyDescent="0.25">
      <c r="A62" s="88" t="s">
        <v>1890</v>
      </c>
      <c r="B62" s="104" t="s">
        <v>1889</v>
      </c>
      <c r="C62" s="86">
        <v>0</v>
      </c>
      <c r="D62" s="86">
        <v>0</v>
      </c>
      <c r="E62" s="86">
        <v>621.54999999999995</v>
      </c>
      <c r="F62" s="86">
        <v>0</v>
      </c>
      <c r="G62" s="86">
        <v>0</v>
      </c>
      <c r="H62" s="86">
        <v>0</v>
      </c>
      <c r="I62" s="86">
        <v>0</v>
      </c>
      <c r="J62" s="86">
        <f>SUM(C62:I62)</f>
        <v>621.54999999999995</v>
      </c>
    </row>
    <row r="63" spans="1:10" ht="22.5" x14ac:dyDescent="0.25">
      <c r="A63" s="88" t="s">
        <v>1660</v>
      </c>
      <c r="B63" s="104" t="s">
        <v>1659</v>
      </c>
      <c r="C63" s="86">
        <v>0</v>
      </c>
      <c r="D63" s="86">
        <v>0</v>
      </c>
      <c r="E63" s="86">
        <v>17430</v>
      </c>
      <c r="F63" s="86">
        <v>0</v>
      </c>
      <c r="G63" s="86">
        <v>0</v>
      </c>
      <c r="H63" s="86">
        <v>0</v>
      </c>
      <c r="I63" s="86">
        <v>0</v>
      </c>
      <c r="J63" s="86">
        <f>SUM(C63:I63)</f>
        <v>17430</v>
      </c>
    </row>
    <row r="64" spans="1:10" ht="22.5" x14ac:dyDescent="0.25">
      <c r="A64" s="88" t="s">
        <v>2017</v>
      </c>
      <c r="B64" s="104" t="s">
        <v>2016</v>
      </c>
      <c r="C64" s="86">
        <v>0</v>
      </c>
      <c r="D64" s="86">
        <v>0</v>
      </c>
      <c r="E64" s="86">
        <v>83522.61</v>
      </c>
      <c r="F64" s="86">
        <v>0</v>
      </c>
      <c r="G64" s="86">
        <v>0</v>
      </c>
      <c r="H64" s="86">
        <v>0</v>
      </c>
      <c r="I64" s="86">
        <v>0</v>
      </c>
      <c r="J64" s="86">
        <f>SUM(C64:I64)</f>
        <v>83522.61</v>
      </c>
    </row>
    <row r="65" spans="1:10" ht="33.75" x14ac:dyDescent="0.25">
      <c r="A65" s="88" t="s">
        <v>2015</v>
      </c>
      <c r="B65" s="104" t="s">
        <v>2014</v>
      </c>
      <c r="C65" s="86">
        <v>0</v>
      </c>
      <c r="D65" s="86">
        <v>0</v>
      </c>
      <c r="E65" s="86">
        <v>1031543.1</v>
      </c>
      <c r="F65" s="86">
        <v>0</v>
      </c>
      <c r="G65" s="86">
        <v>0</v>
      </c>
      <c r="H65" s="86">
        <v>0</v>
      </c>
      <c r="I65" s="86">
        <v>0</v>
      </c>
      <c r="J65" s="86">
        <f>SUM(C65:I65)</f>
        <v>1031543.1</v>
      </c>
    </row>
    <row r="66" spans="1:10" x14ac:dyDescent="0.25">
      <c r="A66" s="88" t="s">
        <v>2013</v>
      </c>
      <c r="B66" s="104" t="s">
        <v>2012</v>
      </c>
      <c r="C66" s="86">
        <v>0</v>
      </c>
      <c r="D66" s="86">
        <v>0</v>
      </c>
      <c r="E66" s="86">
        <v>0</v>
      </c>
      <c r="F66" s="86">
        <v>0</v>
      </c>
      <c r="G66" s="86">
        <v>0</v>
      </c>
      <c r="H66" s="86">
        <v>0</v>
      </c>
      <c r="I66" s="86">
        <v>23472.48</v>
      </c>
      <c r="J66" s="86">
        <f>SUM(C66:I66)</f>
        <v>23472.48</v>
      </c>
    </row>
    <row r="67" spans="1:10" ht="22.5" x14ac:dyDescent="0.25">
      <c r="A67" s="88" t="s">
        <v>1655</v>
      </c>
      <c r="B67" s="104" t="s">
        <v>1654</v>
      </c>
      <c r="C67" s="86">
        <v>0</v>
      </c>
      <c r="D67" s="86">
        <v>0</v>
      </c>
      <c r="E67" s="86">
        <v>2232.1</v>
      </c>
      <c r="F67" s="86">
        <v>0</v>
      </c>
      <c r="G67" s="86">
        <v>0</v>
      </c>
      <c r="H67" s="86">
        <v>0</v>
      </c>
      <c r="I67" s="86">
        <v>0</v>
      </c>
      <c r="J67" s="86">
        <f>SUM(C67:I67)</f>
        <v>2232.1</v>
      </c>
    </row>
    <row r="68" spans="1:10" x14ac:dyDescent="0.25">
      <c r="A68" s="88" t="s">
        <v>1716</v>
      </c>
      <c r="B68" s="104" t="s">
        <v>1715</v>
      </c>
      <c r="C68" s="86">
        <v>0</v>
      </c>
      <c r="D68" s="86">
        <v>0</v>
      </c>
      <c r="E68" s="86">
        <v>8187.19</v>
      </c>
      <c r="F68" s="86">
        <v>0</v>
      </c>
      <c r="G68" s="86">
        <v>0</v>
      </c>
      <c r="H68" s="86">
        <v>0</v>
      </c>
      <c r="I68" s="86">
        <v>0</v>
      </c>
      <c r="J68" s="86">
        <f>SUM(C68:I68)</f>
        <v>8187.19</v>
      </c>
    </row>
    <row r="69" spans="1:10" ht="22.5" x14ac:dyDescent="0.25">
      <c r="A69" s="88" t="s">
        <v>2011</v>
      </c>
      <c r="B69" s="104" t="s">
        <v>2010</v>
      </c>
      <c r="C69" s="86">
        <v>0</v>
      </c>
      <c r="D69" s="86">
        <v>0</v>
      </c>
      <c r="E69" s="86">
        <v>6787.97</v>
      </c>
      <c r="F69" s="86">
        <v>0</v>
      </c>
      <c r="G69" s="86">
        <v>0</v>
      </c>
      <c r="H69" s="86">
        <v>0</v>
      </c>
      <c r="I69" s="86">
        <v>0</v>
      </c>
      <c r="J69" s="86">
        <f>SUM(C69:I69)</f>
        <v>6787.97</v>
      </c>
    </row>
    <row r="70" spans="1:10" x14ac:dyDescent="0.25">
      <c r="A70" s="206" t="s">
        <v>1712</v>
      </c>
      <c r="B70" s="205" t="s">
        <v>1711</v>
      </c>
      <c r="C70" s="204">
        <v>0</v>
      </c>
      <c r="D70" s="204">
        <v>0</v>
      </c>
      <c r="E70" s="204">
        <v>3789.49</v>
      </c>
      <c r="F70" s="204">
        <v>0</v>
      </c>
      <c r="G70" s="204">
        <v>0</v>
      </c>
      <c r="H70" s="204">
        <v>0</v>
      </c>
      <c r="I70" s="204">
        <v>0</v>
      </c>
      <c r="J70" s="204">
        <f>SUM(C70:I70)</f>
        <v>3789.49</v>
      </c>
    </row>
    <row r="72" spans="1:10" ht="9" customHeight="1" x14ac:dyDescent="0.25">
      <c r="A72" s="203" t="s">
        <v>1581</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22:A23"/>
    <mergeCell ref="B22:B23"/>
    <mergeCell ref="C22:C23"/>
    <mergeCell ref="D22:D23"/>
    <mergeCell ref="E22:F22"/>
    <mergeCell ref="G22:G23"/>
    <mergeCell ref="H22:H23"/>
    <mergeCell ref="I22:I23"/>
    <mergeCell ref="J22:J23"/>
    <mergeCell ref="A10:B10"/>
    <mergeCell ref="A9:B9"/>
    <mergeCell ref="C21:F21"/>
    <mergeCell ref="G21:J21"/>
    <mergeCell ref="A61:B61"/>
    <mergeCell ref="A24:B24"/>
    <mergeCell ref="A18:B18"/>
    <mergeCell ref="A17:B17"/>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38"/>
  <sheetViews>
    <sheetView showGridLines="0" workbookViewId="0">
      <selection activeCell="D44" sqref="D44"/>
    </sheetView>
  </sheetViews>
  <sheetFormatPr baseColWidth="10" defaultRowHeight="12.75" x14ac:dyDescent="0.2"/>
  <cols>
    <col min="1" max="1" width="6.42578125" style="1" customWidth="1"/>
    <col min="2" max="16384" width="11.42578125" style="1"/>
  </cols>
  <sheetData>
    <row r="1" spans="1:7" ht="36" customHeight="1" thickTop="1" x14ac:dyDescent="0.2">
      <c r="A1" s="443" t="s">
        <v>2891</v>
      </c>
      <c r="B1" s="442"/>
      <c r="C1" s="442"/>
      <c r="D1" s="442"/>
      <c r="E1" s="442"/>
      <c r="F1" s="441"/>
      <c r="G1" s="440" t="s">
        <v>2837</v>
      </c>
    </row>
    <row r="2" spans="1:7" ht="36" customHeight="1" thickBot="1" x14ac:dyDescent="0.25">
      <c r="A2" s="439" t="s">
        <v>2890</v>
      </c>
      <c r="B2" s="438"/>
      <c r="C2" s="438"/>
      <c r="D2" s="438"/>
      <c r="E2" s="438"/>
      <c r="F2" s="437"/>
      <c r="G2" s="436" t="s">
        <v>2426</v>
      </c>
    </row>
    <row r="3" spans="1:7" ht="13.5" thickTop="1" x14ac:dyDescent="0.2"/>
    <row r="6" spans="1:7" ht="13.5" thickBot="1" x14ac:dyDescent="0.25"/>
    <row r="7" spans="1:7" ht="13.5" thickTop="1" x14ac:dyDescent="0.2">
      <c r="A7" s="435"/>
      <c r="B7" s="434"/>
      <c r="C7" s="434"/>
      <c r="D7" s="434"/>
      <c r="E7" s="434"/>
      <c r="F7" s="434"/>
      <c r="G7" s="433"/>
    </row>
    <row r="8" spans="1:7" x14ac:dyDescent="0.2">
      <c r="A8" s="432" t="s">
        <v>2889</v>
      </c>
      <c r="B8" s="431"/>
      <c r="C8" s="431"/>
      <c r="D8" s="431"/>
      <c r="E8" s="431"/>
      <c r="F8" s="431"/>
      <c r="G8" s="430"/>
    </row>
    <row r="9" spans="1:7" x14ac:dyDescent="0.2">
      <c r="A9" s="427"/>
      <c r="B9" s="4"/>
      <c r="C9" s="4"/>
      <c r="D9" s="4"/>
      <c r="E9" s="4"/>
      <c r="F9" s="4"/>
      <c r="G9" s="426"/>
    </row>
    <row r="10" spans="1:7" x14ac:dyDescent="0.2">
      <c r="A10" s="427"/>
      <c r="B10" s="4"/>
      <c r="C10" s="4"/>
      <c r="D10" s="4"/>
      <c r="E10" s="4"/>
      <c r="F10" s="4"/>
      <c r="G10" s="426"/>
    </row>
    <row r="11" spans="1:7" x14ac:dyDescent="0.2">
      <c r="A11" s="429" t="s">
        <v>2888</v>
      </c>
      <c r="B11" s="4"/>
      <c r="C11" s="4"/>
      <c r="D11" s="4"/>
      <c r="E11" s="4"/>
      <c r="F11" s="4"/>
      <c r="G11" s="426"/>
    </row>
    <row r="12" spans="1:7" x14ac:dyDescent="0.2">
      <c r="A12" s="427"/>
      <c r="B12" s="4"/>
      <c r="C12" s="4"/>
      <c r="D12" s="4"/>
      <c r="E12" s="4"/>
      <c r="F12" s="4"/>
      <c r="G12" s="426"/>
    </row>
    <row r="13" spans="1:7" x14ac:dyDescent="0.2">
      <c r="A13" s="428" t="s">
        <v>2887</v>
      </c>
      <c r="B13" s="4"/>
      <c r="C13" s="4"/>
      <c r="D13" s="4"/>
      <c r="E13" s="4"/>
      <c r="F13" s="4"/>
      <c r="G13" s="426"/>
    </row>
    <row r="14" spans="1:7" x14ac:dyDescent="0.2">
      <c r="A14" s="428" t="s">
        <v>2886</v>
      </c>
      <c r="B14" s="4"/>
      <c r="C14" s="4"/>
      <c r="D14" s="4"/>
      <c r="E14" s="4"/>
      <c r="F14" s="4"/>
      <c r="G14" s="426"/>
    </row>
    <row r="15" spans="1:7" x14ac:dyDescent="0.2">
      <c r="A15" s="428" t="s">
        <v>2885</v>
      </c>
      <c r="B15" s="4"/>
      <c r="C15" s="4"/>
      <c r="D15" s="4"/>
      <c r="E15" s="4"/>
      <c r="F15" s="4"/>
      <c r="G15" s="426"/>
    </row>
    <row r="16" spans="1:7" x14ac:dyDescent="0.2">
      <c r="A16" s="428" t="s">
        <v>2884</v>
      </c>
      <c r="B16" s="4"/>
      <c r="C16" s="4"/>
      <c r="D16" s="4"/>
      <c r="E16" s="4"/>
      <c r="F16" s="4"/>
      <c r="G16" s="426"/>
    </row>
    <row r="17" spans="1:7" x14ac:dyDescent="0.2">
      <c r="A17" s="427"/>
      <c r="B17" s="4"/>
      <c r="C17" s="4"/>
      <c r="D17" s="4"/>
      <c r="E17" s="4"/>
      <c r="F17" s="4"/>
      <c r="G17" s="426"/>
    </row>
    <row r="18" spans="1:7" ht="25.5" customHeight="1" x14ac:dyDescent="0.2">
      <c r="A18" s="425" t="s">
        <v>2883</v>
      </c>
      <c r="B18" s="424"/>
      <c r="C18" s="424"/>
      <c r="D18" s="424"/>
      <c r="E18" s="424"/>
      <c r="F18" s="424"/>
      <c r="G18" s="423"/>
    </row>
    <row r="19" spans="1:7" x14ac:dyDescent="0.2">
      <c r="A19" s="428" t="s">
        <v>6</v>
      </c>
      <c r="B19" s="4"/>
      <c r="C19" s="4"/>
      <c r="D19" s="4"/>
      <c r="E19" s="4"/>
      <c r="F19" s="4"/>
      <c r="G19" s="426"/>
    </row>
    <row r="20" spans="1:7" x14ac:dyDescent="0.2">
      <c r="A20" s="427"/>
      <c r="B20" s="4"/>
      <c r="C20" s="4"/>
      <c r="D20" s="4"/>
      <c r="E20" s="4"/>
      <c r="F20" s="4"/>
      <c r="G20" s="426"/>
    </row>
    <row r="21" spans="1:7" x14ac:dyDescent="0.2">
      <c r="A21" s="427"/>
      <c r="B21" s="4"/>
      <c r="C21" s="4"/>
      <c r="D21" s="4"/>
      <c r="E21" s="4"/>
      <c r="F21" s="4"/>
      <c r="G21" s="426"/>
    </row>
    <row r="22" spans="1:7" ht="38.25" customHeight="1" x14ac:dyDescent="0.2">
      <c r="A22" s="425" t="s">
        <v>2882</v>
      </c>
      <c r="B22" s="424"/>
      <c r="C22" s="424"/>
      <c r="D22" s="424"/>
      <c r="E22" s="424"/>
      <c r="F22" s="424"/>
      <c r="G22" s="423"/>
    </row>
    <row r="23" spans="1:7" ht="13.5" thickBot="1" x14ac:dyDescent="0.25">
      <c r="A23" s="422"/>
      <c r="B23" s="421"/>
      <c r="C23" s="421"/>
      <c r="D23" s="421"/>
      <c r="E23" s="421"/>
      <c r="F23" s="421"/>
      <c r="G23" s="420"/>
    </row>
    <row r="24" spans="1:7" ht="13.5" thickTop="1" x14ac:dyDescent="0.2"/>
    <row r="36" spans="1:1" ht="9" customHeight="1" x14ac:dyDescent="0.2">
      <c r="A36" s="203" t="s">
        <v>2881</v>
      </c>
    </row>
    <row r="37" spans="1:1" ht="9" customHeight="1" x14ac:dyDescent="0.2">
      <c r="A37" s="203" t="s">
        <v>2880</v>
      </c>
    </row>
    <row r="38" spans="1:1" ht="9" customHeight="1" x14ac:dyDescent="0.2">
      <c r="A38" s="203" t="s">
        <v>2879</v>
      </c>
    </row>
  </sheetData>
  <mergeCells count="5">
    <mergeCell ref="A1:F1"/>
    <mergeCell ref="A2:F2"/>
    <mergeCell ref="A18:G18"/>
    <mergeCell ref="A22:G22"/>
    <mergeCell ref="A8:G8"/>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6" width="15.7109375" style="23" customWidth="1"/>
    <col min="7"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1635</v>
      </c>
      <c r="D2" s="48"/>
      <c r="E2" s="48"/>
      <c r="F2" s="47" t="s">
        <v>2009</v>
      </c>
      <c r="G2" s="213" t="s">
        <v>1635</v>
      </c>
      <c r="H2" s="48"/>
      <c r="I2" s="48"/>
      <c r="J2" s="48"/>
      <c r="K2" s="47" t="s">
        <v>2009</v>
      </c>
    </row>
    <row r="3" spans="1:11" x14ac:dyDescent="0.25">
      <c r="A3" s="196"/>
      <c r="B3" s="196"/>
      <c r="C3" s="196"/>
      <c r="D3" s="196"/>
      <c r="E3" s="196"/>
      <c r="F3" s="196"/>
      <c r="G3" s="196"/>
      <c r="H3" s="196"/>
      <c r="I3" s="196"/>
      <c r="J3" s="196"/>
      <c r="K3" s="196"/>
    </row>
    <row r="4" spans="1:11" ht="12.75" x14ac:dyDescent="0.25">
      <c r="A4" s="196"/>
      <c r="B4" s="196"/>
      <c r="C4" s="195" t="s">
        <v>2008</v>
      </c>
      <c r="D4" s="39"/>
      <c r="E4" s="39"/>
      <c r="F4" s="39"/>
      <c r="G4" s="195" t="s">
        <v>2008</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60" customHeight="1" x14ac:dyDescent="0.25">
      <c r="A7" s="210" t="s">
        <v>1629</v>
      </c>
      <c r="B7" s="210" t="s">
        <v>315</v>
      </c>
      <c r="C7" s="208" t="s">
        <v>1628</v>
      </c>
      <c r="D7" s="208" t="s">
        <v>2005</v>
      </c>
      <c r="E7" s="209"/>
      <c r="F7" s="209"/>
      <c r="G7" s="208"/>
      <c r="H7" s="209"/>
      <c r="I7" s="208" t="s">
        <v>2004</v>
      </c>
      <c r="J7" s="208" t="s">
        <v>2003</v>
      </c>
      <c r="K7" s="208" t="s">
        <v>1622</v>
      </c>
    </row>
    <row r="8" spans="1:11" ht="60" customHeight="1" x14ac:dyDescent="0.25">
      <c r="A8" s="207"/>
      <c r="B8" s="207"/>
      <c r="C8" s="207"/>
      <c r="D8" s="33" t="s">
        <v>2002</v>
      </c>
      <c r="E8" s="33" t="s">
        <v>2001</v>
      </c>
      <c r="F8" s="33" t="s">
        <v>2000</v>
      </c>
      <c r="G8" s="33" t="s">
        <v>1999</v>
      </c>
      <c r="H8" s="33" t="s">
        <v>1998</v>
      </c>
      <c r="I8" s="207"/>
      <c r="J8" s="207"/>
      <c r="K8" s="207"/>
    </row>
    <row r="9" spans="1:11" ht="12.75" x14ac:dyDescent="0.25">
      <c r="A9" s="49" t="s">
        <v>1619</v>
      </c>
      <c r="B9" s="48"/>
      <c r="C9" s="25">
        <v>0</v>
      </c>
      <c r="D9" s="25">
        <v>209376.4</v>
      </c>
      <c r="E9" s="25">
        <v>881560.69</v>
      </c>
      <c r="F9" s="25">
        <v>22884.959999999999</v>
      </c>
      <c r="G9" s="25">
        <v>92879.57</v>
      </c>
      <c r="H9" s="25">
        <v>6132718.4199999999</v>
      </c>
      <c r="I9" s="25">
        <v>641740.11</v>
      </c>
      <c r="J9" s="25">
        <v>97983.79</v>
      </c>
      <c r="K9" s="25">
        <f>SUM(C9:J9)</f>
        <v>8079143.9400000004</v>
      </c>
    </row>
    <row r="10" spans="1:11" ht="12.75" x14ac:dyDescent="0.25">
      <c r="A10" s="43" t="s">
        <v>1631</v>
      </c>
      <c r="B10" s="42"/>
      <c r="C10" s="180">
        <v>0</v>
      </c>
      <c r="D10" s="180">
        <v>32054.2</v>
      </c>
      <c r="E10" s="180">
        <v>372079.91</v>
      </c>
      <c r="F10" s="180">
        <v>11765.96</v>
      </c>
      <c r="G10" s="180">
        <v>92879.57</v>
      </c>
      <c r="H10" s="180">
        <v>6132718.4199999999</v>
      </c>
      <c r="I10" s="180">
        <v>0</v>
      </c>
      <c r="J10" s="180">
        <v>97983.79</v>
      </c>
      <c r="K10" s="180">
        <f>SUM(C10:J10)</f>
        <v>6739481.8499999996</v>
      </c>
    </row>
    <row r="11" spans="1:11" x14ac:dyDescent="0.25">
      <c r="A11" s="88" t="s">
        <v>1964</v>
      </c>
      <c r="B11" s="104" t="s">
        <v>1963</v>
      </c>
      <c r="C11" s="86">
        <v>0</v>
      </c>
      <c r="D11" s="86">
        <v>0</v>
      </c>
      <c r="E11" s="86">
        <v>0</v>
      </c>
      <c r="F11" s="86">
        <v>0</v>
      </c>
      <c r="G11" s="86">
        <v>0</v>
      </c>
      <c r="H11" s="86">
        <v>4338041.8600000003</v>
      </c>
      <c r="I11" s="86">
        <v>0</v>
      </c>
      <c r="J11" s="86">
        <v>0</v>
      </c>
      <c r="K11" s="86">
        <f>SUM(C11:J11)</f>
        <v>4338041.8600000003</v>
      </c>
    </row>
    <row r="12" spans="1:11" x14ac:dyDescent="0.25">
      <c r="A12" s="88" t="s">
        <v>1284</v>
      </c>
      <c r="B12" s="104" t="s">
        <v>1283</v>
      </c>
      <c r="C12" s="86">
        <v>0</v>
      </c>
      <c r="D12" s="86">
        <v>0</v>
      </c>
      <c r="E12" s="86">
        <v>660</v>
      </c>
      <c r="F12" s="86">
        <v>0</v>
      </c>
      <c r="G12" s="86">
        <v>20117.64</v>
      </c>
      <c r="H12" s="86">
        <v>38381.599999999999</v>
      </c>
      <c r="I12" s="86">
        <v>0</v>
      </c>
      <c r="J12" s="86">
        <v>0</v>
      </c>
      <c r="K12" s="86">
        <f>SUM(C12:J12)</f>
        <v>59159.24</v>
      </c>
    </row>
    <row r="13" spans="1:11" ht="33.75" x14ac:dyDescent="0.25">
      <c r="A13" s="88" t="s">
        <v>1797</v>
      </c>
      <c r="B13" s="104" t="s">
        <v>1796</v>
      </c>
      <c r="C13" s="86">
        <v>0</v>
      </c>
      <c r="D13" s="86">
        <v>0</v>
      </c>
      <c r="E13" s="86">
        <v>0</v>
      </c>
      <c r="F13" s="86">
        <v>0</v>
      </c>
      <c r="G13" s="86">
        <v>341.1</v>
      </c>
      <c r="H13" s="86">
        <v>0</v>
      </c>
      <c r="I13" s="86">
        <v>0</v>
      </c>
      <c r="J13" s="86">
        <v>0</v>
      </c>
      <c r="K13" s="86">
        <f>SUM(C13:J13)</f>
        <v>341.1</v>
      </c>
    </row>
    <row r="14" spans="1:11" ht="22.5" x14ac:dyDescent="0.25">
      <c r="A14" s="88" t="s">
        <v>1286</v>
      </c>
      <c r="B14" s="104" t="s">
        <v>1285</v>
      </c>
      <c r="C14" s="86">
        <v>0</v>
      </c>
      <c r="D14" s="86">
        <v>0</v>
      </c>
      <c r="E14" s="86">
        <v>5137.67</v>
      </c>
      <c r="F14" s="86">
        <v>0</v>
      </c>
      <c r="G14" s="86">
        <v>1145.8</v>
      </c>
      <c r="H14" s="86">
        <v>365079.21</v>
      </c>
      <c r="I14" s="86">
        <v>0</v>
      </c>
      <c r="J14" s="86">
        <v>55630.27</v>
      </c>
      <c r="K14" s="86">
        <f>SUM(C14:J14)</f>
        <v>426992.95</v>
      </c>
    </row>
    <row r="15" spans="1:11" x14ac:dyDescent="0.25">
      <c r="A15" s="206" t="s">
        <v>2007</v>
      </c>
      <c r="B15" s="205" t="s">
        <v>2006</v>
      </c>
      <c r="C15" s="204">
        <v>0</v>
      </c>
      <c r="D15" s="204">
        <v>32054.2</v>
      </c>
      <c r="E15" s="204">
        <v>366282.23999999999</v>
      </c>
      <c r="F15" s="204">
        <v>11765.96</v>
      </c>
      <c r="G15" s="204">
        <v>71275.03</v>
      </c>
      <c r="H15" s="204">
        <v>1391215.75</v>
      </c>
      <c r="I15" s="204">
        <v>0</v>
      </c>
      <c r="J15" s="204">
        <v>42353.52</v>
      </c>
      <c r="K15" s="204">
        <f>SUM(C15:J15)</f>
        <v>1914946.7000000002</v>
      </c>
    </row>
    <row r="16" spans="1:11" ht="12.75" x14ac:dyDescent="0.25">
      <c r="A16" s="43" t="s">
        <v>1630</v>
      </c>
      <c r="B16" s="42"/>
      <c r="C16" s="180">
        <v>0</v>
      </c>
      <c r="D16" s="180">
        <v>177322.2</v>
      </c>
      <c r="E16" s="180">
        <v>509480.78</v>
      </c>
      <c r="F16" s="180">
        <v>11119</v>
      </c>
      <c r="G16" s="180">
        <v>0</v>
      </c>
      <c r="H16" s="180">
        <v>0</v>
      </c>
      <c r="I16" s="180">
        <v>641740.11</v>
      </c>
      <c r="J16" s="180">
        <v>0</v>
      </c>
      <c r="K16" s="180">
        <f>SUM(C16:J16)</f>
        <v>1339662.0899999999</v>
      </c>
    </row>
    <row r="17" spans="1:11" ht="12.75" x14ac:dyDescent="0.25">
      <c r="A17" s="43" t="s">
        <v>1584</v>
      </c>
      <c r="B17" s="42"/>
      <c r="C17" s="180">
        <v>0</v>
      </c>
      <c r="D17" s="180">
        <v>90000</v>
      </c>
      <c r="E17" s="180">
        <v>1959.62</v>
      </c>
      <c r="F17" s="180">
        <v>0</v>
      </c>
      <c r="G17" s="180">
        <v>0</v>
      </c>
      <c r="H17" s="180">
        <v>15000</v>
      </c>
      <c r="I17" s="180">
        <v>0</v>
      </c>
      <c r="J17" s="180">
        <v>0</v>
      </c>
      <c r="K17" s="180">
        <f>SUM(C17:J17)</f>
        <v>106959.62</v>
      </c>
    </row>
    <row r="18" spans="1:11" ht="22.5" x14ac:dyDescent="0.25">
      <c r="A18" s="88" t="s">
        <v>1701</v>
      </c>
      <c r="B18" s="104" t="s">
        <v>1700</v>
      </c>
      <c r="C18" s="86">
        <v>0</v>
      </c>
      <c r="D18" s="86">
        <v>90000</v>
      </c>
      <c r="E18" s="86">
        <v>0</v>
      </c>
      <c r="F18" s="86">
        <v>0</v>
      </c>
      <c r="G18" s="86">
        <v>0</v>
      </c>
      <c r="H18" s="86">
        <v>15000</v>
      </c>
      <c r="I18" s="86">
        <v>0</v>
      </c>
      <c r="J18" s="86">
        <v>0</v>
      </c>
      <c r="K18" s="86">
        <f>SUM(C18:J18)</f>
        <v>105000</v>
      </c>
    </row>
    <row r="19" spans="1:11" x14ac:dyDescent="0.25">
      <c r="A19" s="206" t="s">
        <v>2007</v>
      </c>
      <c r="B19" s="205" t="s">
        <v>2006</v>
      </c>
      <c r="C19" s="204">
        <v>0</v>
      </c>
      <c r="D19" s="204">
        <v>0</v>
      </c>
      <c r="E19" s="204">
        <v>1959.62</v>
      </c>
      <c r="F19" s="204">
        <v>0</v>
      </c>
      <c r="G19" s="204">
        <v>0</v>
      </c>
      <c r="H19" s="204">
        <v>0</v>
      </c>
      <c r="I19" s="204">
        <v>0</v>
      </c>
      <c r="J19" s="204">
        <v>0</v>
      </c>
      <c r="K19" s="204">
        <f>SUM(C19:J19)</f>
        <v>1959.62</v>
      </c>
    </row>
    <row r="21" spans="1:11" ht="12.75" x14ac:dyDescent="0.25">
      <c r="C21" s="212" t="s">
        <v>28</v>
      </c>
      <c r="D21" s="211"/>
      <c r="E21" s="211"/>
      <c r="F21" s="211"/>
      <c r="G21" s="212" t="s">
        <v>28</v>
      </c>
      <c r="H21" s="211"/>
      <c r="I21" s="211"/>
      <c r="J21" s="211"/>
      <c r="K21" s="211"/>
    </row>
    <row r="22" spans="1:11" ht="60" customHeight="1" x14ac:dyDescent="0.25">
      <c r="A22" s="210" t="s">
        <v>1629</v>
      </c>
      <c r="B22" s="210" t="s">
        <v>315</v>
      </c>
      <c r="C22" s="208" t="s">
        <v>1628</v>
      </c>
      <c r="D22" s="208" t="s">
        <v>2005</v>
      </c>
      <c r="E22" s="209"/>
      <c r="F22" s="209"/>
      <c r="G22" s="208"/>
      <c r="H22" s="209"/>
      <c r="I22" s="208" t="s">
        <v>2004</v>
      </c>
      <c r="J22" s="208" t="s">
        <v>2003</v>
      </c>
      <c r="K22" s="208" t="s">
        <v>1622</v>
      </c>
    </row>
    <row r="23" spans="1:11" ht="45" x14ac:dyDescent="0.25">
      <c r="A23" s="207"/>
      <c r="B23" s="207"/>
      <c r="C23" s="207"/>
      <c r="D23" s="33" t="s">
        <v>2002</v>
      </c>
      <c r="E23" s="33" t="s">
        <v>2001</v>
      </c>
      <c r="F23" s="33" t="s">
        <v>2000</v>
      </c>
      <c r="G23" s="33" t="s">
        <v>1999</v>
      </c>
      <c r="H23" s="33" t="s">
        <v>1998</v>
      </c>
      <c r="I23" s="207"/>
      <c r="J23" s="207"/>
      <c r="K23" s="207"/>
    </row>
    <row r="24" spans="1:11" ht="12.75" x14ac:dyDescent="0.25">
      <c r="A24" s="49" t="s">
        <v>1619</v>
      </c>
      <c r="B24" s="48"/>
      <c r="C24" s="25">
        <v>6126712.4800000004</v>
      </c>
      <c r="D24" s="25">
        <v>4801680.84</v>
      </c>
      <c r="E24" s="25">
        <v>278534.93</v>
      </c>
      <c r="F24" s="25">
        <v>436594.68</v>
      </c>
      <c r="G24" s="25">
        <v>130964.02</v>
      </c>
      <c r="H24" s="25">
        <v>76659.16</v>
      </c>
      <c r="I24" s="25">
        <v>1452571.3</v>
      </c>
      <c r="J24" s="25">
        <v>599641.34</v>
      </c>
      <c r="K24" s="25">
        <f>SUM(C24:J24)</f>
        <v>13903358.75</v>
      </c>
    </row>
    <row r="25" spans="1:11" x14ac:dyDescent="0.25">
      <c r="A25" s="88" t="s">
        <v>1336</v>
      </c>
      <c r="B25" s="104" t="s">
        <v>1335</v>
      </c>
      <c r="C25" s="86">
        <v>0</v>
      </c>
      <c r="D25" s="86">
        <v>0</v>
      </c>
      <c r="E25" s="86">
        <v>436.67</v>
      </c>
      <c r="F25" s="86">
        <v>705.15</v>
      </c>
      <c r="G25" s="86">
        <v>0</v>
      </c>
      <c r="H25" s="86">
        <v>374</v>
      </c>
      <c r="I25" s="86">
        <v>0</v>
      </c>
      <c r="J25" s="86">
        <v>54301.52</v>
      </c>
      <c r="K25" s="86">
        <f>SUM(C25:J25)</f>
        <v>55817.34</v>
      </c>
    </row>
    <row r="26" spans="1:11" x14ac:dyDescent="0.25">
      <c r="A26" s="88" t="s">
        <v>1997</v>
      </c>
      <c r="B26" s="104" t="s">
        <v>1996</v>
      </c>
      <c r="C26" s="86">
        <v>0</v>
      </c>
      <c r="D26" s="86">
        <v>0</v>
      </c>
      <c r="E26" s="86">
        <v>0</v>
      </c>
      <c r="F26" s="86">
        <v>0</v>
      </c>
      <c r="G26" s="86">
        <v>82.8</v>
      </c>
      <c r="H26" s="86">
        <v>0</v>
      </c>
      <c r="I26" s="86">
        <v>0</v>
      </c>
      <c r="J26" s="86">
        <v>6283.64</v>
      </c>
      <c r="K26" s="86">
        <f>SUM(C26:J26)</f>
        <v>6366.4400000000005</v>
      </c>
    </row>
    <row r="27" spans="1:11" x14ac:dyDescent="0.25">
      <c r="A27" s="88" t="s">
        <v>1342</v>
      </c>
      <c r="B27" s="104" t="s">
        <v>1341</v>
      </c>
      <c r="C27" s="86">
        <v>0</v>
      </c>
      <c r="D27" s="86">
        <v>1710.48</v>
      </c>
      <c r="E27" s="86">
        <v>7191.88</v>
      </c>
      <c r="F27" s="86">
        <v>2160.79</v>
      </c>
      <c r="G27" s="86">
        <v>581.02</v>
      </c>
      <c r="H27" s="86">
        <v>2171.8000000000002</v>
      </c>
      <c r="I27" s="86">
        <v>15003.12</v>
      </c>
      <c r="J27" s="86">
        <v>6005.86</v>
      </c>
      <c r="K27" s="86">
        <f>SUM(C27:J27)</f>
        <v>34824.950000000004</v>
      </c>
    </row>
    <row r="28" spans="1:11" ht="22.5" x14ac:dyDescent="0.25">
      <c r="A28" s="88" t="s">
        <v>1344</v>
      </c>
      <c r="B28" s="104" t="s">
        <v>1343</v>
      </c>
      <c r="C28" s="86">
        <v>0</v>
      </c>
      <c r="D28" s="86">
        <v>0</v>
      </c>
      <c r="E28" s="86">
        <v>2183.44</v>
      </c>
      <c r="F28" s="86">
        <v>0</v>
      </c>
      <c r="G28" s="86">
        <v>0</v>
      </c>
      <c r="H28" s="86">
        <v>0</v>
      </c>
      <c r="I28" s="86">
        <v>0</v>
      </c>
      <c r="J28" s="86">
        <v>1977.42</v>
      </c>
      <c r="K28" s="86">
        <f>SUM(C28:J28)</f>
        <v>4160.8600000000006</v>
      </c>
    </row>
    <row r="29" spans="1:11" x14ac:dyDescent="0.25">
      <c r="A29" s="88" t="s">
        <v>1995</v>
      </c>
      <c r="B29" s="104" t="s">
        <v>1994</v>
      </c>
      <c r="C29" s="86">
        <v>0</v>
      </c>
      <c r="D29" s="86">
        <v>0</v>
      </c>
      <c r="E29" s="86">
        <v>0</v>
      </c>
      <c r="F29" s="86">
        <v>0</v>
      </c>
      <c r="G29" s="86">
        <v>0</v>
      </c>
      <c r="H29" s="86">
        <v>3038.27</v>
      </c>
      <c r="I29" s="86">
        <v>0</v>
      </c>
      <c r="J29" s="86">
        <v>0</v>
      </c>
      <c r="K29" s="86">
        <f>SUM(C29:J29)</f>
        <v>3038.27</v>
      </c>
    </row>
    <row r="30" spans="1:11" ht="22.5" x14ac:dyDescent="0.25">
      <c r="A30" s="88" t="s">
        <v>1330</v>
      </c>
      <c r="B30" s="104" t="s">
        <v>1329</v>
      </c>
      <c r="C30" s="86">
        <v>0</v>
      </c>
      <c r="D30" s="86">
        <v>0</v>
      </c>
      <c r="E30" s="86">
        <v>6281.1</v>
      </c>
      <c r="F30" s="86">
        <v>204456.78</v>
      </c>
      <c r="G30" s="86">
        <v>5571.98</v>
      </c>
      <c r="H30" s="86">
        <v>5709.21</v>
      </c>
      <c r="I30" s="86">
        <v>0</v>
      </c>
      <c r="J30" s="86">
        <v>0</v>
      </c>
      <c r="K30" s="86">
        <f>SUM(C30:J30)</f>
        <v>222019.07</v>
      </c>
    </row>
    <row r="31" spans="1:11" x14ac:dyDescent="0.25">
      <c r="A31" s="88" t="s">
        <v>1951</v>
      </c>
      <c r="B31" s="104" t="s">
        <v>1950</v>
      </c>
      <c r="C31" s="86">
        <v>0</v>
      </c>
      <c r="D31" s="86">
        <v>0</v>
      </c>
      <c r="E31" s="86">
        <v>0</v>
      </c>
      <c r="F31" s="86">
        <v>0</v>
      </c>
      <c r="G31" s="86">
        <v>0</v>
      </c>
      <c r="H31" s="86">
        <v>0</v>
      </c>
      <c r="I31" s="86">
        <v>0</v>
      </c>
      <c r="J31" s="86">
        <v>149.83000000000001</v>
      </c>
      <c r="K31" s="86">
        <f>SUM(C31:J31)</f>
        <v>149.83000000000001</v>
      </c>
    </row>
    <row r="32" spans="1:11" x14ac:dyDescent="0.25">
      <c r="A32" s="88" t="s">
        <v>1348</v>
      </c>
      <c r="B32" s="104" t="s">
        <v>1347</v>
      </c>
      <c r="C32" s="86">
        <v>0</v>
      </c>
      <c r="D32" s="86">
        <v>0</v>
      </c>
      <c r="E32" s="86">
        <v>0</v>
      </c>
      <c r="F32" s="86">
        <v>14409.65</v>
      </c>
      <c r="G32" s="86">
        <v>10886.12</v>
      </c>
      <c r="H32" s="86">
        <v>0</v>
      </c>
      <c r="I32" s="86">
        <v>54644.21</v>
      </c>
      <c r="J32" s="86">
        <v>9270.2900000000009</v>
      </c>
      <c r="K32" s="86">
        <f>SUM(C32:J32)</f>
        <v>89210.26999999999</v>
      </c>
    </row>
    <row r="33" spans="1:11" ht="22.5" x14ac:dyDescent="0.25">
      <c r="A33" s="88" t="s">
        <v>1618</v>
      </c>
      <c r="B33" s="104" t="s">
        <v>1617</v>
      </c>
      <c r="C33" s="86">
        <v>0</v>
      </c>
      <c r="D33" s="86">
        <v>1951.97</v>
      </c>
      <c r="E33" s="86">
        <v>0</v>
      </c>
      <c r="F33" s="86">
        <v>0</v>
      </c>
      <c r="G33" s="86">
        <v>0</v>
      </c>
      <c r="H33" s="86">
        <v>0</v>
      </c>
      <c r="I33" s="86">
        <v>53893.43</v>
      </c>
      <c r="J33" s="86">
        <v>0</v>
      </c>
      <c r="K33" s="86">
        <f>SUM(C33:J33)</f>
        <v>55845.4</v>
      </c>
    </row>
    <row r="34" spans="1:11" x14ac:dyDescent="0.25">
      <c r="A34" s="88" t="s">
        <v>1350</v>
      </c>
      <c r="B34" s="104" t="s">
        <v>1349</v>
      </c>
      <c r="C34" s="86">
        <v>0</v>
      </c>
      <c r="D34" s="86">
        <v>0</v>
      </c>
      <c r="E34" s="86">
        <v>43628.24</v>
      </c>
      <c r="F34" s="86">
        <v>0</v>
      </c>
      <c r="G34" s="86">
        <v>1000</v>
      </c>
      <c r="H34" s="86">
        <v>2467.5500000000002</v>
      </c>
      <c r="I34" s="86">
        <v>0</v>
      </c>
      <c r="J34" s="86">
        <v>620.28</v>
      </c>
      <c r="K34" s="86">
        <f>SUM(C34:J34)</f>
        <v>47716.07</v>
      </c>
    </row>
    <row r="35" spans="1:11" x14ac:dyDescent="0.25">
      <c r="A35" s="88" t="s">
        <v>1945</v>
      </c>
      <c r="B35" s="104" t="s">
        <v>1944</v>
      </c>
      <c r="C35" s="86">
        <v>129276.31</v>
      </c>
      <c r="D35" s="86">
        <v>0</v>
      </c>
      <c r="E35" s="86">
        <v>0</v>
      </c>
      <c r="F35" s="86">
        <v>0</v>
      </c>
      <c r="G35" s="86">
        <v>0</v>
      </c>
      <c r="H35" s="86">
        <v>0</v>
      </c>
      <c r="I35" s="86">
        <v>0</v>
      </c>
      <c r="J35" s="86">
        <v>0</v>
      </c>
      <c r="K35" s="86">
        <f>SUM(C35:J35)</f>
        <v>129276.31</v>
      </c>
    </row>
    <row r="36" spans="1:11" ht="22.5" x14ac:dyDescent="0.25">
      <c r="A36" s="88" t="s">
        <v>1748</v>
      </c>
      <c r="B36" s="104" t="s">
        <v>1747</v>
      </c>
      <c r="C36" s="86">
        <v>0</v>
      </c>
      <c r="D36" s="86">
        <v>0</v>
      </c>
      <c r="E36" s="86">
        <v>0</v>
      </c>
      <c r="F36" s="86">
        <v>3465.54</v>
      </c>
      <c r="G36" s="86">
        <v>0</v>
      </c>
      <c r="H36" s="86">
        <v>0</v>
      </c>
      <c r="I36" s="86">
        <v>0</v>
      </c>
      <c r="J36" s="86">
        <v>170.7</v>
      </c>
      <c r="K36" s="86">
        <f>SUM(C36:J36)</f>
        <v>3636.24</v>
      </c>
    </row>
    <row r="37" spans="1:11" ht="22.5" x14ac:dyDescent="0.25">
      <c r="A37" s="88" t="s">
        <v>1338</v>
      </c>
      <c r="B37" s="104" t="s">
        <v>1337</v>
      </c>
      <c r="C37" s="86">
        <v>0</v>
      </c>
      <c r="D37" s="86">
        <v>0</v>
      </c>
      <c r="E37" s="86">
        <v>233.33</v>
      </c>
      <c r="F37" s="86">
        <v>2712</v>
      </c>
      <c r="G37" s="86">
        <v>1882.4</v>
      </c>
      <c r="H37" s="86">
        <v>0</v>
      </c>
      <c r="I37" s="86">
        <v>0</v>
      </c>
      <c r="J37" s="86">
        <v>2822.45</v>
      </c>
      <c r="K37" s="86">
        <f>SUM(C37:J37)</f>
        <v>7650.1799999999994</v>
      </c>
    </row>
    <row r="38" spans="1:11" x14ac:dyDescent="0.25">
      <c r="A38" s="88" t="s">
        <v>1746</v>
      </c>
      <c r="B38" s="104" t="s">
        <v>1745</v>
      </c>
      <c r="C38" s="86">
        <v>68140.08</v>
      </c>
      <c r="D38" s="86">
        <v>0</v>
      </c>
      <c r="E38" s="86">
        <v>0</v>
      </c>
      <c r="F38" s="86">
        <v>0</v>
      </c>
      <c r="G38" s="86">
        <v>0</v>
      </c>
      <c r="H38" s="86">
        <v>5640</v>
      </c>
      <c r="I38" s="86">
        <v>0</v>
      </c>
      <c r="J38" s="86">
        <v>0</v>
      </c>
      <c r="K38" s="86">
        <f>SUM(C38:J38)</f>
        <v>73780.08</v>
      </c>
    </row>
    <row r="39" spans="1:11" x14ac:dyDescent="0.25">
      <c r="A39" s="88" t="s">
        <v>1943</v>
      </c>
      <c r="B39" s="104" t="s">
        <v>1942</v>
      </c>
      <c r="C39" s="86">
        <v>0</v>
      </c>
      <c r="D39" s="86">
        <v>0</v>
      </c>
      <c r="E39" s="86">
        <v>0</v>
      </c>
      <c r="F39" s="86">
        <v>0</v>
      </c>
      <c r="G39" s="86">
        <v>1039.51</v>
      </c>
      <c r="H39" s="86">
        <v>0</v>
      </c>
      <c r="I39" s="86">
        <v>0</v>
      </c>
      <c r="J39" s="86">
        <v>0</v>
      </c>
      <c r="K39" s="86">
        <f>SUM(C39:J39)</f>
        <v>1039.51</v>
      </c>
    </row>
    <row r="40" spans="1:11" x14ac:dyDescent="0.25">
      <c r="A40" s="88" t="s">
        <v>1326</v>
      </c>
      <c r="B40" s="104" t="s">
        <v>1325</v>
      </c>
      <c r="C40" s="86">
        <v>0</v>
      </c>
      <c r="D40" s="86">
        <v>0</v>
      </c>
      <c r="E40" s="86">
        <v>3500</v>
      </c>
      <c r="F40" s="86">
        <v>0</v>
      </c>
      <c r="G40" s="86">
        <v>0</v>
      </c>
      <c r="H40" s="86">
        <v>0</v>
      </c>
      <c r="I40" s="86">
        <v>0</v>
      </c>
      <c r="J40" s="86">
        <v>0</v>
      </c>
      <c r="K40" s="86">
        <f>SUM(C40:J40)</f>
        <v>3500</v>
      </c>
    </row>
    <row r="41" spans="1:11" ht="22.5" x14ac:dyDescent="0.25">
      <c r="A41" s="88" t="s">
        <v>1340</v>
      </c>
      <c r="B41" s="104" t="s">
        <v>1339</v>
      </c>
      <c r="C41" s="86">
        <v>0</v>
      </c>
      <c r="D41" s="86">
        <v>0</v>
      </c>
      <c r="E41" s="86">
        <v>1643.52</v>
      </c>
      <c r="F41" s="86">
        <v>97377.32</v>
      </c>
      <c r="G41" s="86">
        <v>609</v>
      </c>
      <c r="H41" s="86">
        <v>0</v>
      </c>
      <c r="I41" s="86">
        <v>0</v>
      </c>
      <c r="J41" s="86">
        <v>0</v>
      </c>
      <c r="K41" s="86">
        <f>SUM(C41:J41)</f>
        <v>99629.840000000011</v>
      </c>
    </row>
    <row r="42" spans="1:11" ht="22.5" x14ac:dyDescent="0.25">
      <c r="A42" s="88" t="s">
        <v>1860</v>
      </c>
      <c r="B42" s="104" t="s">
        <v>1859</v>
      </c>
      <c r="C42" s="86">
        <v>0</v>
      </c>
      <c r="D42" s="86">
        <v>0</v>
      </c>
      <c r="E42" s="86">
        <v>0</v>
      </c>
      <c r="F42" s="86">
        <v>22886.2</v>
      </c>
      <c r="G42" s="86">
        <v>0</v>
      </c>
      <c r="H42" s="86">
        <v>0</v>
      </c>
      <c r="I42" s="86">
        <v>0</v>
      </c>
      <c r="J42" s="86">
        <v>0</v>
      </c>
      <c r="K42" s="86">
        <f>SUM(C42:J42)</f>
        <v>22886.2</v>
      </c>
    </row>
    <row r="43" spans="1:11" ht="22.5" x14ac:dyDescent="0.25">
      <c r="A43" s="88" t="s">
        <v>1744</v>
      </c>
      <c r="B43" s="104" t="s">
        <v>1743</v>
      </c>
      <c r="C43" s="86">
        <v>9067</v>
      </c>
      <c r="D43" s="86">
        <v>0</v>
      </c>
      <c r="E43" s="86">
        <v>0</v>
      </c>
      <c r="F43" s="86">
        <v>0</v>
      </c>
      <c r="G43" s="86">
        <v>0</v>
      </c>
      <c r="H43" s="86">
        <v>0</v>
      </c>
      <c r="I43" s="86">
        <v>0</v>
      </c>
      <c r="J43" s="86">
        <v>0</v>
      </c>
      <c r="K43" s="86">
        <f>SUM(C43:J43)</f>
        <v>9067</v>
      </c>
    </row>
    <row r="44" spans="1:11" x14ac:dyDescent="0.25">
      <c r="A44" s="88" t="s">
        <v>1993</v>
      </c>
      <c r="B44" s="104" t="s">
        <v>1992</v>
      </c>
      <c r="C44" s="86">
        <v>0</v>
      </c>
      <c r="D44" s="86">
        <v>0</v>
      </c>
      <c r="E44" s="86">
        <v>0</v>
      </c>
      <c r="F44" s="86">
        <v>364</v>
      </c>
      <c r="G44" s="86">
        <v>0</v>
      </c>
      <c r="H44" s="86">
        <v>0</v>
      </c>
      <c r="I44" s="86">
        <v>0</v>
      </c>
      <c r="J44" s="86">
        <v>0</v>
      </c>
      <c r="K44" s="86">
        <f>SUM(C44:J44)</f>
        <v>364</v>
      </c>
    </row>
    <row r="45" spans="1:11" x14ac:dyDescent="0.25">
      <c r="A45" s="88" t="s">
        <v>1614</v>
      </c>
      <c r="B45" s="104" t="s">
        <v>1613</v>
      </c>
      <c r="C45" s="86">
        <v>2991</v>
      </c>
      <c r="D45" s="86">
        <v>0</v>
      </c>
      <c r="E45" s="86">
        <v>0</v>
      </c>
      <c r="F45" s="86">
        <v>0</v>
      </c>
      <c r="G45" s="86">
        <v>0</v>
      </c>
      <c r="H45" s="86">
        <v>0</v>
      </c>
      <c r="I45" s="86">
        <v>0</v>
      </c>
      <c r="J45" s="86">
        <v>0</v>
      </c>
      <c r="K45" s="86">
        <f>SUM(C45:J45)</f>
        <v>2991</v>
      </c>
    </row>
    <row r="46" spans="1:11" x14ac:dyDescent="0.25">
      <c r="A46" s="88" t="s">
        <v>1334</v>
      </c>
      <c r="B46" s="104" t="s">
        <v>1333</v>
      </c>
      <c r="C46" s="86">
        <v>0</v>
      </c>
      <c r="D46" s="86">
        <v>22440</v>
      </c>
      <c r="E46" s="86">
        <v>26825</v>
      </c>
      <c r="F46" s="86">
        <v>5324</v>
      </c>
      <c r="G46" s="86">
        <v>73333.83</v>
      </c>
      <c r="H46" s="86">
        <v>49153.79</v>
      </c>
      <c r="I46" s="86">
        <v>9050.02</v>
      </c>
      <c r="J46" s="86">
        <v>0</v>
      </c>
      <c r="K46" s="86">
        <f>SUM(C46:J46)</f>
        <v>186126.63999999998</v>
      </c>
    </row>
    <row r="47" spans="1:11" x14ac:dyDescent="0.25">
      <c r="A47" s="88" t="s">
        <v>1684</v>
      </c>
      <c r="B47" s="104" t="s">
        <v>1683</v>
      </c>
      <c r="C47" s="86">
        <v>0</v>
      </c>
      <c r="D47" s="86">
        <v>0</v>
      </c>
      <c r="E47" s="86">
        <v>0</v>
      </c>
      <c r="F47" s="86">
        <v>0</v>
      </c>
      <c r="G47" s="86">
        <v>972</v>
      </c>
      <c r="H47" s="86">
        <v>0</v>
      </c>
      <c r="I47" s="86">
        <v>0</v>
      </c>
      <c r="J47" s="86">
        <v>0</v>
      </c>
      <c r="K47" s="86">
        <f>SUM(C47:J47)</f>
        <v>972</v>
      </c>
    </row>
    <row r="48" spans="1:11" ht="22.5" x14ac:dyDescent="0.25">
      <c r="A48" s="88" t="s">
        <v>1352</v>
      </c>
      <c r="B48" s="104" t="s">
        <v>1351</v>
      </c>
      <c r="C48" s="86">
        <v>0</v>
      </c>
      <c r="D48" s="86">
        <v>3505.2</v>
      </c>
      <c r="E48" s="86">
        <v>8262.75</v>
      </c>
      <c r="F48" s="86">
        <v>299.82</v>
      </c>
      <c r="G48" s="86">
        <v>12129.34</v>
      </c>
      <c r="H48" s="86">
        <v>5137.6000000000004</v>
      </c>
      <c r="I48" s="86">
        <v>1745.71</v>
      </c>
      <c r="J48" s="86">
        <v>0</v>
      </c>
      <c r="K48" s="86">
        <f>SUM(C48:J48)</f>
        <v>31080.42</v>
      </c>
    </row>
    <row r="49" spans="1:11" x14ac:dyDescent="0.25">
      <c r="A49" s="88" t="s">
        <v>1740</v>
      </c>
      <c r="B49" s="104" t="s">
        <v>1333</v>
      </c>
      <c r="C49" s="86">
        <v>0</v>
      </c>
      <c r="D49" s="86">
        <v>2448</v>
      </c>
      <c r="E49" s="86">
        <v>0</v>
      </c>
      <c r="F49" s="86">
        <v>0</v>
      </c>
      <c r="G49" s="86">
        <v>18829.39</v>
      </c>
      <c r="H49" s="86">
        <v>0</v>
      </c>
      <c r="I49" s="86">
        <v>21877.81</v>
      </c>
      <c r="J49" s="86">
        <v>0</v>
      </c>
      <c r="K49" s="86">
        <f>SUM(C49:J49)</f>
        <v>43155.199999999997</v>
      </c>
    </row>
    <row r="50" spans="1:11" x14ac:dyDescent="0.25">
      <c r="A50" s="88" t="s">
        <v>1739</v>
      </c>
      <c r="B50" s="104" t="s">
        <v>1738</v>
      </c>
      <c r="C50" s="86">
        <v>0</v>
      </c>
      <c r="D50" s="86">
        <v>0</v>
      </c>
      <c r="E50" s="86">
        <v>0</v>
      </c>
      <c r="F50" s="86">
        <v>0</v>
      </c>
      <c r="G50" s="86">
        <v>2720.34</v>
      </c>
      <c r="H50" s="86">
        <v>724.8</v>
      </c>
      <c r="I50" s="86">
        <v>0</v>
      </c>
      <c r="J50" s="86">
        <v>0</v>
      </c>
      <c r="K50" s="86">
        <f>SUM(C50:J50)</f>
        <v>3445.1400000000003</v>
      </c>
    </row>
    <row r="51" spans="1:11" ht="22.5" x14ac:dyDescent="0.25">
      <c r="A51" s="88" t="s">
        <v>1682</v>
      </c>
      <c r="B51" s="104" t="s">
        <v>1681</v>
      </c>
      <c r="C51" s="86">
        <v>0</v>
      </c>
      <c r="D51" s="86">
        <v>973</v>
      </c>
      <c r="E51" s="86">
        <v>0</v>
      </c>
      <c r="F51" s="86">
        <v>0</v>
      </c>
      <c r="G51" s="86">
        <v>0</v>
      </c>
      <c r="H51" s="86">
        <v>0</v>
      </c>
      <c r="I51" s="86">
        <v>0</v>
      </c>
      <c r="J51" s="86">
        <v>0</v>
      </c>
      <c r="K51" s="86">
        <f>SUM(C51:J51)</f>
        <v>973</v>
      </c>
    </row>
    <row r="52" spans="1:11" x14ac:dyDescent="0.25">
      <c r="A52" s="88" t="s">
        <v>1991</v>
      </c>
      <c r="B52" s="104" t="s">
        <v>1990</v>
      </c>
      <c r="C52" s="86">
        <v>0</v>
      </c>
      <c r="D52" s="86">
        <v>0</v>
      </c>
      <c r="E52" s="86">
        <v>0</v>
      </c>
      <c r="F52" s="86">
        <v>1995.84</v>
      </c>
      <c r="G52" s="86">
        <v>8.65</v>
      </c>
      <c r="H52" s="86">
        <v>0</v>
      </c>
      <c r="I52" s="86">
        <v>0</v>
      </c>
      <c r="J52" s="86">
        <v>480</v>
      </c>
      <c r="K52" s="86">
        <f>SUM(C52:J52)</f>
        <v>2484.4899999999998</v>
      </c>
    </row>
    <row r="53" spans="1:11" x14ac:dyDescent="0.25">
      <c r="A53" s="88" t="s">
        <v>1612</v>
      </c>
      <c r="B53" s="104" t="s">
        <v>1611</v>
      </c>
      <c r="C53" s="86">
        <v>0</v>
      </c>
      <c r="D53" s="86">
        <v>1125</v>
      </c>
      <c r="E53" s="86">
        <v>0</v>
      </c>
      <c r="F53" s="86">
        <v>0</v>
      </c>
      <c r="G53" s="86">
        <v>325</v>
      </c>
      <c r="H53" s="86">
        <v>605</v>
      </c>
      <c r="I53" s="86">
        <v>0</v>
      </c>
      <c r="J53" s="86">
        <v>0</v>
      </c>
      <c r="K53" s="86">
        <f>SUM(C53:J53)</f>
        <v>2055</v>
      </c>
    </row>
    <row r="54" spans="1:11" x14ac:dyDescent="0.25">
      <c r="A54" s="88" t="s">
        <v>1989</v>
      </c>
      <c r="B54" s="104" t="s">
        <v>1988</v>
      </c>
      <c r="C54" s="86">
        <v>0</v>
      </c>
      <c r="D54" s="86">
        <v>0</v>
      </c>
      <c r="E54" s="86">
        <v>0</v>
      </c>
      <c r="F54" s="86">
        <v>0</v>
      </c>
      <c r="G54" s="86">
        <v>0</v>
      </c>
      <c r="H54" s="86">
        <v>0</v>
      </c>
      <c r="I54" s="86">
        <v>0</v>
      </c>
      <c r="J54" s="86">
        <v>5967.1</v>
      </c>
      <c r="K54" s="86">
        <f>SUM(C54:J54)</f>
        <v>5967.1</v>
      </c>
    </row>
    <row r="55" spans="1:11" ht="22.5" x14ac:dyDescent="0.25">
      <c r="A55" s="88" t="s">
        <v>1970</v>
      </c>
      <c r="B55" s="104" t="s">
        <v>1969</v>
      </c>
      <c r="C55" s="86">
        <v>0</v>
      </c>
      <c r="D55" s="86">
        <v>0</v>
      </c>
      <c r="E55" s="86">
        <v>0</v>
      </c>
      <c r="F55" s="86">
        <v>0</v>
      </c>
      <c r="G55" s="86">
        <v>0</v>
      </c>
      <c r="H55" s="86">
        <v>0</v>
      </c>
      <c r="I55" s="86">
        <v>0</v>
      </c>
      <c r="J55" s="86">
        <v>809.38</v>
      </c>
      <c r="K55" s="86">
        <f>SUM(C55:J55)</f>
        <v>809.38</v>
      </c>
    </row>
    <row r="56" spans="1:11" x14ac:dyDescent="0.25">
      <c r="A56" s="88" t="s">
        <v>1941</v>
      </c>
      <c r="B56" s="104" t="s">
        <v>1940</v>
      </c>
      <c r="C56" s="86">
        <v>0</v>
      </c>
      <c r="D56" s="86">
        <v>0</v>
      </c>
      <c r="E56" s="86">
        <v>0</v>
      </c>
      <c r="F56" s="86">
        <v>0</v>
      </c>
      <c r="G56" s="86">
        <v>261.25</v>
      </c>
      <c r="H56" s="86">
        <v>1637.14</v>
      </c>
      <c r="I56" s="86">
        <v>0</v>
      </c>
      <c r="J56" s="86">
        <v>0</v>
      </c>
      <c r="K56" s="86">
        <f>SUM(C56:J56)</f>
        <v>1898.39</v>
      </c>
    </row>
    <row r="57" spans="1:11" x14ac:dyDescent="0.25">
      <c r="A57" s="88" t="s">
        <v>1328</v>
      </c>
      <c r="B57" s="104" t="s">
        <v>1327</v>
      </c>
      <c r="C57" s="86">
        <v>0</v>
      </c>
      <c r="D57" s="86">
        <v>11047.59</v>
      </c>
      <c r="E57" s="86">
        <v>0</v>
      </c>
      <c r="F57" s="86">
        <v>0</v>
      </c>
      <c r="G57" s="86">
        <v>0</v>
      </c>
      <c r="H57" s="86">
        <v>0</v>
      </c>
      <c r="I57" s="86">
        <v>0</v>
      </c>
      <c r="J57" s="86">
        <v>0</v>
      </c>
      <c r="K57" s="86">
        <f>SUM(C57:J57)</f>
        <v>11047.59</v>
      </c>
    </row>
    <row r="58" spans="1:11" x14ac:dyDescent="0.25">
      <c r="A58" s="88" t="s">
        <v>1610</v>
      </c>
      <c r="B58" s="104" t="s">
        <v>1609</v>
      </c>
      <c r="C58" s="86">
        <v>37446</v>
      </c>
      <c r="D58" s="86">
        <v>0</v>
      </c>
      <c r="E58" s="86">
        <v>0</v>
      </c>
      <c r="F58" s="86">
        <v>0</v>
      </c>
      <c r="G58" s="86">
        <v>0</v>
      </c>
      <c r="H58" s="86">
        <v>0</v>
      </c>
      <c r="I58" s="86">
        <v>0</v>
      </c>
      <c r="J58" s="86">
        <v>0</v>
      </c>
      <c r="K58" s="86">
        <f>SUM(C58:J58)</f>
        <v>37446</v>
      </c>
    </row>
    <row r="59" spans="1:11" x14ac:dyDescent="0.25">
      <c r="A59" s="88" t="s">
        <v>1608</v>
      </c>
      <c r="B59" s="104" t="s">
        <v>1607</v>
      </c>
      <c r="C59" s="86">
        <v>16519</v>
      </c>
      <c r="D59" s="86">
        <v>0</v>
      </c>
      <c r="E59" s="86">
        <v>0</v>
      </c>
      <c r="F59" s="86">
        <v>0</v>
      </c>
      <c r="G59" s="86">
        <v>0</v>
      </c>
      <c r="H59" s="86">
        <v>0</v>
      </c>
      <c r="I59" s="86">
        <v>0</v>
      </c>
      <c r="J59" s="86">
        <v>0</v>
      </c>
      <c r="K59" s="86">
        <f>SUM(C59:J59)</f>
        <v>16519</v>
      </c>
    </row>
    <row r="60" spans="1:11" x14ac:dyDescent="0.25">
      <c r="A60" s="88" t="s">
        <v>1606</v>
      </c>
      <c r="B60" s="104" t="s">
        <v>1605</v>
      </c>
      <c r="C60" s="86">
        <v>29723.06</v>
      </c>
      <c r="D60" s="86">
        <v>0</v>
      </c>
      <c r="E60" s="86">
        <v>0</v>
      </c>
      <c r="F60" s="86">
        <v>0</v>
      </c>
      <c r="G60" s="86">
        <v>0</v>
      </c>
      <c r="H60" s="86">
        <v>0</v>
      </c>
      <c r="I60" s="86">
        <v>0</v>
      </c>
      <c r="J60" s="86">
        <v>0</v>
      </c>
      <c r="K60" s="86">
        <f>SUM(C60:J60)</f>
        <v>29723.06</v>
      </c>
    </row>
    <row r="61" spans="1:11" ht="22.5" x14ac:dyDescent="0.25">
      <c r="A61" s="88" t="s">
        <v>1604</v>
      </c>
      <c r="B61" s="104" t="s">
        <v>1603</v>
      </c>
      <c r="C61" s="86">
        <v>9907</v>
      </c>
      <c r="D61" s="86">
        <v>0</v>
      </c>
      <c r="E61" s="86">
        <v>0</v>
      </c>
      <c r="F61" s="86">
        <v>0</v>
      </c>
      <c r="G61" s="86">
        <v>0</v>
      </c>
      <c r="H61" s="86">
        <v>0</v>
      </c>
      <c r="I61" s="86">
        <v>0</v>
      </c>
      <c r="J61" s="86">
        <v>0</v>
      </c>
      <c r="K61" s="86">
        <f>SUM(C61:J61)</f>
        <v>9907</v>
      </c>
    </row>
    <row r="62" spans="1:11" ht="22.5" x14ac:dyDescent="0.25">
      <c r="A62" s="88" t="s">
        <v>1602</v>
      </c>
      <c r="B62" s="104" t="s">
        <v>1601</v>
      </c>
      <c r="C62" s="86">
        <v>2846741.67</v>
      </c>
      <c r="D62" s="86">
        <v>0</v>
      </c>
      <c r="E62" s="86">
        <v>0</v>
      </c>
      <c r="F62" s="86">
        <v>0</v>
      </c>
      <c r="G62" s="86">
        <v>0</v>
      </c>
      <c r="H62" s="86">
        <v>0</v>
      </c>
      <c r="I62" s="86">
        <v>0</v>
      </c>
      <c r="J62" s="86">
        <v>0</v>
      </c>
      <c r="K62" s="86">
        <f>SUM(C62:J62)</f>
        <v>2846741.67</v>
      </c>
    </row>
    <row r="63" spans="1:11" ht="22.5" x14ac:dyDescent="0.25">
      <c r="A63" s="88" t="s">
        <v>1680</v>
      </c>
      <c r="B63" s="104" t="s">
        <v>1679</v>
      </c>
      <c r="C63" s="86">
        <v>19924.400000000001</v>
      </c>
      <c r="D63" s="86">
        <v>0</v>
      </c>
      <c r="E63" s="86">
        <v>0</v>
      </c>
      <c r="F63" s="86">
        <v>0</v>
      </c>
      <c r="G63" s="86">
        <v>0</v>
      </c>
      <c r="H63" s="86">
        <v>0</v>
      </c>
      <c r="I63" s="86">
        <v>0</v>
      </c>
      <c r="J63" s="86">
        <v>0</v>
      </c>
      <c r="K63" s="86">
        <f>SUM(C63:J63)</f>
        <v>19924.400000000001</v>
      </c>
    </row>
    <row r="64" spans="1:11" x14ac:dyDescent="0.25">
      <c r="A64" s="88" t="s">
        <v>1638</v>
      </c>
      <c r="B64" s="104" t="s">
        <v>1637</v>
      </c>
      <c r="C64" s="86">
        <v>22757.45</v>
      </c>
      <c r="D64" s="86">
        <v>0</v>
      </c>
      <c r="E64" s="86">
        <v>0</v>
      </c>
      <c r="F64" s="86">
        <v>0</v>
      </c>
      <c r="G64" s="86">
        <v>0</v>
      </c>
      <c r="H64" s="86">
        <v>0</v>
      </c>
      <c r="I64" s="86">
        <v>0</v>
      </c>
      <c r="J64" s="86">
        <v>0</v>
      </c>
      <c r="K64" s="86">
        <f>SUM(C64:J64)</f>
        <v>22757.45</v>
      </c>
    </row>
    <row r="65" spans="1:11" ht="22.5" x14ac:dyDescent="0.25">
      <c r="A65" s="88" t="s">
        <v>1600</v>
      </c>
      <c r="B65" s="104" t="s">
        <v>1599</v>
      </c>
      <c r="C65" s="86">
        <v>782081.85</v>
      </c>
      <c r="D65" s="86">
        <v>0</v>
      </c>
      <c r="E65" s="86">
        <v>0</v>
      </c>
      <c r="F65" s="86">
        <v>0</v>
      </c>
      <c r="G65" s="86">
        <v>0</v>
      </c>
      <c r="H65" s="86">
        <v>0</v>
      </c>
      <c r="I65" s="86">
        <v>0</v>
      </c>
      <c r="J65" s="86">
        <v>0</v>
      </c>
      <c r="K65" s="86">
        <f>SUM(C65:J65)</f>
        <v>782081.85</v>
      </c>
    </row>
    <row r="66" spans="1:11" ht="22.5" x14ac:dyDescent="0.25">
      <c r="A66" s="88" t="s">
        <v>1678</v>
      </c>
      <c r="B66" s="104" t="s">
        <v>1677</v>
      </c>
      <c r="C66" s="86">
        <v>448624.78</v>
      </c>
      <c r="D66" s="86">
        <v>0</v>
      </c>
      <c r="E66" s="86">
        <v>0</v>
      </c>
      <c r="F66" s="86">
        <v>0</v>
      </c>
      <c r="G66" s="86">
        <v>0</v>
      </c>
      <c r="H66" s="86">
        <v>0</v>
      </c>
      <c r="I66" s="86">
        <v>0</v>
      </c>
      <c r="J66" s="86">
        <v>0</v>
      </c>
      <c r="K66" s="86">
        <f>SUM(C66:J66)</f>
        <v>448624.78</v>
      </c>
    </row>
    <row r="67" spans="1:11" x14ac:dyDescent="0.25">
      <c r="A67" s="88" t="s">
        <v>1729</v>
      </c>
      <c r="B67" s="104" t="s">
        <v>1728</v>
      </c>
      <c r="C67" s="86">
        <v>1083.57</v>
      </c>
      <c r="D67" s="86">
        <v>0</v>
      </c>
      <c r="E67" s="86">
        <v>0</v>
      </c>
      <c r="F67" s="86">
        <v>0</v>
      </c>
      <c r="G67" s="86">
        <v>0</v>
      </c>
      <c r="H67" s="86">
        <v>0</v>
      </c>
      <c r="I67" s="86">
        <v>0</v>
      </c>
      <c r="J67" s="86">
        <v>0</v>
      </c>
      <c r="K67" s="86">
        <f>SUM(C67:J67)</f>
        <v>1083.57</v>
      </c>
    </row>
    <row r="68" spans="1:11" x14ac:dyDescent="0.25">
      <c r="A68" s="88" t="s">
        <v>1598</v>
      </c>
      <c r="B68" s="104" t="s">
        <v>1597</v>
      </c>
      <c r="C68" s="86">
        <v>564327</v>
      </c>
      <c r="D68" s="86">
        <v>0</v>
      </c>
      <c r="E68" s="86">
        <v>0</v>
      </c>
      <c r="F68" s="86">
        <v>0</v>
      </c>
      <c r="G68" s="86">
        <v>0</v>
      </c>
      <c r="H68" s="86">
        <v>0</v>
      </c>
      <c r="I68" s="86">
        <v>0</v>
      </c>
      <c r="J68" s="86">
        <v>0</v>
      </c>
      <c r="K68" s="86">
        <f>SUM(C68:J68)</f>
        <v>564327</v>
      </c>
    </row>
    <row r="69" spans="1:11" ht="22.5" x14ac:dyDescent="0.25">
      <c r="A69" s="88" t="s">
        <v>1596</v>
      </c>
      <c r="B69" s="104" t="s">
        <v>1595</v>
      </c>
      <c r="C69" s="86">
        <v>937419.38</v>
      </c>
      <c r="D69" s="86">
        <v>0</v>
      </c>
      <c r="E69" s="86">
        <v>0</v>
      </c>
      <c r="F69" s="86">
        <v>0</v>
      </c>
      <c r="G69" s="86">
        <v>0</v>
      </c>
      <c r="H69" s="86">
        <v>0</v>
      </c>
      <c r="I69" s="86">
        <v>0</v>
      </c>
      <c r="J69" s="86">
        <v>0</v>
      </c>
      <c r="K69" s="86">
        <f>SUM(C69:J69)</f>
        <v>937419.38</v>
      </c>
    </row>
    <row r="70" spans="1:11" x14ac:dyDescent="0.25">
      <c r="A70" s="88" t="s">
        <v>1676</v>
      </c>
      <c r="B70" s="104" t="s">
        <v>1675</v>
      </c>
      <c r="C70" s="86">
        <v>17829</v>
      </c>
      <c r="D70" s="86">
        <v>0</v>
      </c>
      <c r="E70" s="86">
        <v>0</v>
      </c>
      <c r="F70" s="86">
        <v>0</v>
      </c>
      <c r="G70" s="86">
        <v>0</v>
      </c>
      <c r="H70" s="86">
        <v>0</v>
      </c>
      <c r="I70" s="86">
        <v>0</v>
      </c>
      <c r="J70" s="86">
        <v>0</v>
      </c>
      <c r="K70" s="86">
        <f>SUM(C70:J70)</f>
        <v>17829</v>
      </c>
    </row>
    <row r="71" spans="1:11" x14ac:dyDescent="0.25">
      <c r="A71" s="88" t="s">
        <v>1674</v>
      </c>
      <c r="B71" s="104" t="s">
        <v>1673</v>
      </c>
      <c r="C71" s="86">
        <v>2620.5</v>
      </c>
      <c r="D71" s="86">
        <v>0</v>
      </c>
      <c r="E71" s="86">
        <v>0</v>
      </c>
      <c r="F71" s="86">
        <v>0</v>
      </c>
      <c r="G71" s="86">
        <v>0</v>
      </c>
      <c r="H71" s="86">
        <v>0</v>
      </c>
      <c r="I71" s="86">
        <v>0</v>
      </c>
      <c r="J71" s="86">
        <v>0</v>
      </c>
      <c r="K71" s="86">
        <f>SUM(C71:J71)</f>
        <v>2620.5</v>
      </c>
    </row>
    <row r="72" spans="1:11" x14ac:dyDescent="0.25">
      <c r="A72" s="88" t="s">
        <v>1594</v>
      </c>
      <c r="B72" s="104" t="s">
        <v>1593</v>
      </c>
      <c r="C72" s="86">
        <v>172737.11</v>
      </c>
      <c r="D72" s="86">
        <v>0</v>
      </c>
      <c r="E72" s="86">
        <v>0</v>
      </c>
      <c r="F72" s="86">
        <v>0</v>
      </c>
      <c r="G72" s="86">
        <v>0</v>
      </c>
      <c r="H72" s="86">
        <v>0</v>
      </c>
      <c r="I72" s="86">
        <v>0</v>
      </c>
      <c r="J72" s="86">
        <v>0</v>
      </c>
      <c r="K72" s="86">
        <f>SUM(C72:J72)</f>
        <v>172737.11</v>
      </c>
    </row>
    <row r="73" spans="1:11" x14ac:dyDescent="0.25">
      <c r="A73" s="88" t="s">
        <v>1672</v>
      </c>
      <c r="B73" s="104" t="s">
        <v>1671</v>
      </c>
      <c r="C73" s="86">
        <v>7496.32</v>
      </c>
      <c r="D73" s="86">
        <v>0</v>
      </c>
      <c r="E73" s="86">
        <v>0</v>
      </c>
      <c r="F73" s="86">
        <v>0</v>
      </c>
      <c r="G73" s="86">
        <v>0</v>
      </c>
      <c r="H73" s="86">
        <v>0</v>
      </c>
      <c r="I73" s="86">
        <v>0</v>
      </c>
      <c r="J73" s="86">
        <v>0</v>
      </c>
      <c r="K73" s="86">
        <f>SUM(C73:J73)</f>
        <v>7496.32</v>
      </c>
    </row>
    <row r="74" spans="1:11" x14ac:dyDescent="0.25">
      <c r="A74" s="88" t="s">
        <v>1832</v>
      </c>
      <c r="B74" s="104" t="s">
        <v>1831</v>
      </c>
      <c r="C74" s="86">
        <v>0</v>
      </c>
      <c r="D74" s="86">
        <v>3000</v>
      </c>
      <c r="E74" s="86">
        <v>1500</v>
      </c>
      <c r="F74" s="86">
        <v>0</v>
      </c>
      <c r="G74" s="86">
        <v>0</v>
      </c>
      <c r="H74" s="86">
        <v>0</v>
      </c>
      <c r="I74" s="86">
        <v>0</v>
      </c>
      <c r="J74" s="86">
        <v>0</v>
      </c>
      <c r="K74" s="86">
        <f>SUM(C74:J74)</f>
        <v>4500</v>
      </c>
    </row>
    <row r="75" spans="1:11" ht="33.75" x14ac:dyDescent="0.25">
      <c r="A75" s="88" t="s">
        <v>1670</v>
      </c>
      <c r="B75" s="104" t="s">
        <v>1669</v>
      </c>
      <c r="C75" s="86">
        <v>0</v>
      </c>
      <c r="D75" s="86">
        <v>98784</v>
      </c>
      <c r="E75" s="86">
        <v>0</v>
      </c>
      <c r="F75" s="86">
        <v>0</v>
      </c>
      <c r="G75" s="86">
        <v>0</v>
      </c>
      <c r="H75" s="86">
        <v>0</v>
      </c>
      <c r="I75" s="86">
        <v>0</v>
      </c>
      <c r="J75" s="86">
        <v>0</v>
      </c>
      <c r="K75" s="86">
        <f>SUM(C75:J75)</f>
        <v>98784</v>
      </c>
    </row>
    <row r="76" spans="1:11" x14ac:dyDescent="0.25">
      <c r="A76" s="88" t="s">
        <v>1668</v>
      </c>
      <c r="B76" s="104" t="s">
        <v>1667</v>
      </c>
      <c r="C76" s="86">
        <v>0</v>
      </c>
      <c r="D76" s="86">
        <v>0</v>
      </c>
      <c r="E76" s="86">
        <v>0</v>
      </c>
      <c r="F76" s="86">
        <v>0</v>
      </c>
      <c r="G76" s="86">
        <v>0</v>
      </c>
      <c r="H76" s="86">
        <v>0</v>
      </c>
      <c r="I76" s="86">
        <v>0</v>
      </c>
      <c r="J76" s="86">
        <v>8725.92</v>
      </c>
      <c r="K76" s="86">
        <f>SUM(C76:J76)</f>
        <v>8725.92</v>
      </c>
    </row>
    <row r="77" spans="1:11" ht="33.75" x14ac:dyDescent="0.25">
      <c r="A77" s="88" t="s">
        <v>1590</v>
      </c>
      <c r="B77" s="104" t="s">
        <v>1589</v>
      </c>
      <c r="C77" s="86">
        <v>0</v>
      </c>
      <c r="D77" s="86">
        <v>713912.47</v>
      </c>
      <c r="E77" s="86">
        <v>174849</v>
      </c>
      <c r="F77" s="86">
        <v>18937.59</v>
      </c>
      <c r="G77" s="86">
        <v>0</v>
      </c>
      <c r="H77" s="86">
        <v>0</v>
      </c>
      <c r="I77" s="86">
        <v>0</v>
      </c>
      <c r="J77" s="86">
        <v>0</v>
      </c>
      <c r="K77" s="86">
        <f>SUM(C77:J77)</f>
        <v>907699.05999999994</v>
      </c>
    </row>
    <row r="78" spans="1:11" ht="33.75" x14ac:dyDescent="0.25">
      <c r="A78" s="88" t="s">
        <v>1666</v>
      </c>
      <c r="B78" s="104" t="s">
        <v>1665</v>
      </c>
      <c r="C78" s="86">
        <v>0</v>
      </c>
      <c r="D78" s="86">
        <v>5366.05</v>
      </c>
      <c r="E78" s="86">
        <v>0</v>
      </c>
      <c r="F78" s="86">
        <v>0</v>
      </c>
      <c r="G78" s="86">
        <v>0</v>
      </c>
      <c r="H78" s="86">
        <v>0</v>
      </c>
      <c r="I78" s="86">
        <v>300</v>
      </c>
      <c r="J78" s="86">
        <v>0</v>
      </c>
      <c r="K78" s="86">
        <f>SUM(C78:J78)</f>
        <v>5666.05</v>
      </c>
    </row>
    <row r="79" spans="1:11" ht="33.75" x14ac:dyDescent="0.25">
      <c r="A79" s="88" t="s">
        <v>1588</v>
      </c>
      <c r="B79" s="104" t="s">
        <v>1587</v>
      </c>
      <c r="C79" s="86">
        <v>0</v>
      </c>
      <c r="D79" s="86">
        <v>0</v>
      </c>
      <c r="E79" s="86">
        <v>0</v>
      </c>
      <c r="F79" s="86">
        <v>0</v>
      </c>
      <c r="G79" s="86">
        <v>0</v>
      </c>
      <c r="H79" s="86">
        <v>0</v>
      </c>
      <c r="I79" s="86">
        <v>0</v>
      </c>
      <c r="J79" s="86">
        <v>131349.95000000001</v>
      </c>
      <c r="K79" s="86">
        <f>SUM(C79:J79)</f>
        <v>131349.95000000001</v>
      </c>
    </row>
    <row r="80" spans="1:11" ht="22.5" x14ac:dyDescent="0.25">
      <c r="A80" s="88" t="s">
        <v>1664</v>
      </c>
      <c r="B80" s="104" t="s">
        <v>1663</v>
      </c>
      <c r="C80" s="86">
        <v>0</v>
      </c>
      <c r="D80" s="86">
        <v>0</v>
      </c>
      <c r="E80" s="86">
        <v>2000</v>
      </c>
      <c r="F80" s="86">
        <v>0</v>
      </c>
      <c r="G80" s="86">
        <v>0</v>
      </c>
      <c r="H80" s="86">
        <v>0</v>
      </c>
      <c r="I80" s="86">
        <v>0</v>
      </c>
      <c r="J80" s="86">
        <v>0</v>
      </c>
      <c r="K80" s="86">
        <f>SUM(C80:J80)</f>
        <v>2000</v>
      </c>
    </row>
    <row r="81" spans="1:11" ht="33.75" x14ac:dyDescent="0.25">
      <c r="A81" s="88" t="s">
        <v>1586</v>
      </c>
      <c r="B81" s="104" t="s">
        <v>1585</v>
      </c>
      <c r="C81" s="86">
        <v>0</v>
      </c>
      <c r="D81" s="86">
        <v>3934330.94</v>
      </c>
      <c r="E81" s="86">
        <v>0</v>
      </c>
      <c r="F81" s="86">
        <v>61500</v>
      </c>
      <c r="G81" s="86">
        <v>0</v>
      </c>
      <c r="H81" s="86">
        <v>0</v>
      </c>
      <c r="I81" s="86">
        <v>1296057</v>
      </c>
      <c r="J81" s="86">
        <v>370707</v>
      </c>
      <c r="K81" s="86">
        <f>SUM(C81:J81)</f>
        <v>5662594.9399999995</v>
      </c>
    </row>
    <row r="82" spans="1:11" ht="33.75" x14ac:dyDescent="0.25">
      <c r="A82" s="206" t="s">
        <v>1320</v>
      </c>
      <c r="B82" s="205" t="s">
        <v>1319</v>
      </c>
      <c r="C82" s="204">
        <v>0</v>
      </c>
      <c r="D82" s="204">
        <v>1086.1400000000001</v>
      </c>
      <c r="E82" s="204">
        <v>0</v>
      </c>
      <c r="F82" s="204">
        <v>0</v>
      </c>
      <c r="G82" s="204">
        <v>731.39</v>
      </c>
      <c r="H82" s="204">
        <v>0</v>
      </c>
      <c r="I82" s="204">
        <v>0</v>
      </c>
      <c r="J82" s="204">
        <v>0</v>
      </c>
      <c r="K82" s="204">
        <f>SUM(C82:J82)</f>
        <v>1817.5300000000002</v>
      </c>
    </row>
    <row r="83" spans="1:11" ht="12.75" x14ac:dyDescent="0.25">
      <c r="A83" s="43" t="s">
        <v>1584</v>
      </c>
      <c r="B83" s="42"/>
      <c r="C83" s="180">
        <v>0</v>
      </c>
      <c r="D83" s="180">
        <v>0</v>
      </c>
      <c r="E83" s="180">
        <v>178943.1</v>
      </c>
      <c r="F83" s="180">
        <v>4254.88</v>
      </c>
      <c r="G83" s="180">
        <v>33397.300000000003</v>
      </c>
      <c r="H83" s="180">
        <v>0</v>
      </c>
      <c r="I83" s="180">
        <v>9351.01</v>
      </c>
      <c r="J83" s="180">
        <v>306905.95</v>
      </c>
      <c r="K83" s="180">
        <f>SUM(C83:J83)</f>
        <v>532852.24</v>
      </c>
    </row>
    <row r="84" spans="1:11" x14ac:dyDescent="0.25">
      <c r="A84" s="88" t="s">
        <v>1987</v>
      </c>
      <c r="B84" s="104" t="s">
        <v>1986</v>
      </c>
      <c r="C84" s="86">
        <v>0</v>
      </c>
      <c r="D84" s="86">
        <v>0</v>
      </c>
      <c r="E84" s="86">
        <v>0</v>
      </c>
      <c r="F84" s="86">
        <v>0</v>
      </c>
      <c r="G84" s="86">
        <v>11505.5</v>
      </c>
      <c r="H84" s="86">
        <v>0</v>
      </c>
      <c r="I84" s="86">
        <v>0</v>
      </c>
      <c r="J84" s="86">
        <v>0</v>
      </c>
      <c r="K84" s="86">
        <f>SUM(C84:J84)</f>
        <v>11505.5</v>
      </c>
    </row>
    <row r="85" spans="1:11" x14ac:dyDescent="0.25">
      <c r="A85" s="88" t="s">
        <v>1309</v>
      </c>
      <c r="B85" s="104" t="s">
        <v>1308</v>
      </c>
      <c r="C85" s="86">
        <v>0</v>
      </c>
      <c r="D85" s="86">
        <v>0</v>
      </c>
      <c r="E85" s="86">
        <v>63985.38</v>
      </c>
      <c r="F85" s="86">
        <v>0</v>
      </c>
      <c r="G85" s="86">
        <v>0</v>
      </c>
      <c r="H85" s="86">
        <v>0</v>
      </c>
      <c r="I85" s="86">
        <v>0</v>
      </c>
      <c r="J85" s="86">
        <v>0</v>
      </c>
      <c r="K85" s="86">
        <f>SUM(C85:J85)</f>
        <v>63985.38</v>
      </c>
    </row>
    <row r="86" spans="1:11" ht="22.5" x14ac:dyDescent="0.25">
      <c r="A86" s="88" t="s">
        <v>1985</v>
      </c>
      <c r="B86" s="104" t="s">
        <v>1984</v>
      </c>
      <c r="C86" s="86">
        <v>0</v>
      </c>
      <c r="D86" s="86">
        <v>0</v>
      </c>
      <c r="E86" s="86">
        <v>0</v>
      </c>
      <c r="F86" s="86">
        <v>0</v>
      </c>
      <c r="G86" s="86">
        <v>6512</v>
      </c>
      <c r="H86" s="86">
        <v>0</v>
      </c>
      <c r="I86" s="86">
        <v>0</v>
      </c>
      <c r="J86" s="86">
        <v>0</v>
      </c>
      <c r="K86" s="86">
        <f>SUM(C86:J86)</f>
        <v>6512</v>
      </c>
    </row>
    <row r="87" spans="1:11" x14ac:dyDescent="0.25">
      <c r="A87" s="88" t="s">
        <v>1983</v>
      </c>
      <c r="B87" s="104" t="s">
        <v>1982</v>
      </c>
      <c r="C87" s="86">
        <v>0</v>
      </c>
      <c r="D87" s="86">
        <v>0</v>
      </c>
      <c r="E87" s="86">
        <v>0</v>
      </c>
      <c r="F87" s="86">
        <v>0</v>
      </c>
      <c r="G87" s="86">
        <v>0</v>
      </c>
      <c r="H87" s="86">
        <v>0</v>
      </c>
      <c r="I87" s="86">
        <v>9351.01</v>
      </c>
      <c r="J87" s="86">
        <v>0</v>
      </c>
      <c r="K87" s="86">
        <f>SUM(C87:J87)</f>
        <v>9351.01</v>
      </c>
    </row>
    <row r="88" spans="1:11" x14ac:dyDescent="0.25">
      <c r="A88" s="88" t="s">
        <v>1981</v>
      </c>
      <c r="B88" s="104" t="s">
        <v>1980</v>
      </c>
      <c r="C88" s="86">
        <v>0</v>
      </c>
      <c r="D88" s="86">
        <v>0</v>
      </c>
      <c r="E88" s="86">
        <v>0</v>
      </c>
      <c r="F88" s="86">
        <v>0</v>
      </c>
      <c r="G88" s="86">
        <v>0</v>
      </c>
      <c r="H88" s="86">
        <v>0</v>
      </c>
      <c r="I88" s="86">
        <v>0</v>
      </c>
      <c r="J88" s="86">
        <v>306905.95</v>
      </c>
      <c r="K88" s="86">
        <f>SUM(C88:J88)</f>
        <v>306905.95</v>
      </c>
    </row>
    <row r="89" spans="1:11" ht="33.75" x14ac:dyDescent="0.25">
      <c r="A89" s="88" t="s">
        <v>1979</v>
      </c>
      <c r="B89" s="104" t="s">
        <v>1978</v>
      </c>
      <c r="C89" s="86">
        <v>0</v>
      </c>
      <c r="D89" s="86">
        <v>0</v>
      </c>
      <c r="E89" s="86">
        <v>0</v>
      </c>
      <c r="F89" s="86">
        <v>0</v>
      </c>
      <c r="G89" s="86">
        <v>2557.3000000000002</v>
      </c>
      <c r="H89" s="86">
        <v>0</v>
      </c>
      <c r="I89" s="86">
        <v>0</v>
      </c>
      <c r="J89" s="86">
        <v>0</v>
      </c>
      <c r="K89" s="86">
        <f>SUM(C89:J89)</f>
        <v>2557.3000000000002</v>
      </c>
    </row>
    <row r="90" spans="1:11" x14ac:dyDescent="0.25">
      <c r="A90" s="88" t="s">
        <v>1723</v>
      </c>
      <c r="B90" s="104" t="s">
        <v>1327</v>
      </c>
      <c r="C90" s="86">
        <v>0</v>
      </c>
      <c r="D90" s="86">
        <v>0</v>
      </c>
      <c r="E90" s="86">
        <v>114957.72</v>
      </c>
      <c r="F90" s="86">
        <v>0</v>
      </c>
      <c r="G90" s="86">
        <v>2300</v>
      </c>
      <c r="H90" s="86">
        <v>0</v>
      </c>
      <c r="I90" s="86">
        <v>0</v>
      </c>
      <c r="J90" s="86">
        <v>0</v>
      </c>
      <c r="K90" s="86">
        <f>SUM(C90:J90)</f>
        <v>117257.72</v>
      </c>
    </row>
    <row r="91" spans="1:11" ht="22.5" x14ac:dyDescent="0.25">
      <c r="A91" s="88" t="s">
        <v>1660</v>
      </c>
      <c r="B91" s="104" t="s">
        <v>1659</v>
      </c>
      <c r="C91" s="86">
        <v>0</v>
      </c>
      <c r="D91" s="86">
        <v>0</v>
      </c>
      <c r="E91" s="86">
        <v>0</v>
      </c>
      <c r="F91" s="86">
        <v>0</v>
      </c>
      <c r="G91" s="86">
        <v>10500</v>
      </c>
      <c r="H91" s="86">
        <v>0</v>
      </c>
      <c r="I91" s="86">
        <v>0</v>
      </c>
      <c r="J91" s="86">
        <v>0</v>
      </c>
      <c r="K91" s="86">
        <f>SUM(C91:J91)</f>
        <v>10500</v>
      </c>
    </row>
    <row r="92" spans="1:11" ht="22.5" x14ac:dyDescent="0.25">
      <c r="A92" s="206" t="s">
        <v>1655</v>
      </c>
      <c r="B92" s="205" t="s">
        <v>1654</v>
      </c>
      <c r="C92" s="204">
        <v>0</v>
      </c>
      <c r="D92" s="204">
        <v>0</v>
      </c>
      <c r="E92" s="204">
        <v>0</v>
      </c>
      <c r="F92" s="204">
        <v>4254.88</v>
      </c>
      <c r="G92" s="204">
        <v>22.5</v>
      </c>
      <c r="H92" s="204">
        <v>0</v>
      </c>
      <c r="I92" s="204">
        <v>0</v>
      </c>
      <c r="J92" s="204">
        <v>0</v>
      </c>
      <c r="K92" s="204">
        <f>SUM(C92:J92)</f>
        <v>4277.38</v>
      </c>
    </row>
    <row r="94" spans="1:11" ht="9" customHeight="1" x14ac:dyDescent="0.25">
      <c r="A94" s="203" t="s">
        <v>1581</v>
      </c>
    </row>
  </sheetData>
  <mergeCells count="32">
    <mergeCell ref="C1:E1"/>
    <mergeCell ref="G1:J1"/>
    <mergeCell ref="C2:E2"/>
    <mergeCell ref="G2:J2"/>
    <mergeCell ref="C4:F4"/>
    <mergeCell ref="G6:K6"/>
    <mergeCell ref="C6:F6"/>
    <mergeCell ref="G4:K4"/>
    <mergeCell ref="D7:F7"/>
    <mergeCell ref="G7:H7"/>
    <mergeCell ref="A7:A8"/>
    <mergeCell ref="B7:B8"/>
    <mergeCell ref="C7:C8"/>
    <mergeCell ref="I7:I8"/>
    <mergeCell ref="K7:K8"/>
    <mergeCell ref="J7:J8"/>
    <mergeCell ref="A22:A23"/>
    <mergeCell ref="B22:B23"/>
    <mergeCell ref="C22:C23"/>
    <mergeCell ref="D22:F22"/>
    <mergeCell ref="G22:H22"/>
    <mergeCell ref="I22:I23"/>
    <mergeCell ref="J22:J23"/>
    <mergeCell ref="K22:K23"/>
    <mergeCell ref="A10:B10"/>
    <mergeCell ref="A9:B9"/>
    <mergeCell ref="C21:F21"/>
    <mergeCell ref="G21:K21"/>
    <mergeCell ref="A83:B83"/>
    <mergeCell ref="A24:B24"/>
    <mergeCell ref="A17:B17"/>
    <mergeCell ref="A16:B16"/>
  </mergeCells>
  <printOptions horizontalCentered="1"/>
  <pageMargins left="0.39370078740157477" right="0.39370078740157477" top="0.39370078740157477" bottom="0.39370078740157477" header="0.39370078740157477" footer="0.19685039370078738"/>
  <pageSetup paperSize="9" scale="90" pageOrder="overThenDown" orientation="portrait" verticalDpi="0" r:id="rId1"/>
  <colBreaks count="1" manualBreakCount="1">
    <brk id="6"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1635</v>
      </c>
      <c r="B2" s="209"/>
      <c r="C2" s="209"/>
      <c r="D2" s="209"/>
      <c r="E2" s="209"/>
      <c r="F2" s="209"/>
      <c r="G2" s="61" t="s">
        <v>1977</v>
      </c>
    </row>
    <row r="3" spans="1:7" x14ac:dyDescent="0.25">
      <c r="A3" s="217"/>
      <c r="B3" s="217"/>
      <c r="C3" s="217"/>
      <c r="D3" s="217"/>
      <c r="E3" s="217"/>
      <c r="F3" s="217"/>
      <c r="G3" s="217"/>
    </row>
    <row r="4" spans="1:7" ht="12.75" x14ac:dyDescent="0.25">
      <c r="A4" s="216" t="s">
        <v>1976</v>
      </c>
      <c r="B4" s="215"/>
      <c r="C4" s="215"/>
      <c r="D4" s="215"/>
      <c r="E4" s="215"/>
      <c r="F4" s="215"/>
      <c r="G4" s="215"/>
    </row>
    <row r="5" spans="1:7" x14ac:dyDescent="0.25">
      <c r="A5" s="217"/>
      <c r="B5" s="217"/>
      <c r="C5" s="217"/>
      <c r="D5" s="217"/>
      <c r="E5" s="217"/>
      <c r="F5" s="217"/>
      <c r="G5" s="217"/>
    </row>
    <row r="6" spans="1:7" ht="12.75" x14ac:dyDescent="0.25">
      <c r="A6" s="216" t="s">
        <v>29</v>
      </c>
      <c r="B6" s="215"/>
      <c r="C6" s="215"/>
      <c r="D6" s="215"/>
      <c r="E6" s="215"/>
      <c r="F6" s="215"/>
      <c r="G6" s="215"/>
    </row>
    <row r="7" spans="1:7" ht="45" x14ac:dyDescent="0.25">
      <c r="A7" s="34" t="s">
        <v>1629</v>
      </c>
      <c r="B7" s="34" t="s">
        <v>315</v>
      </c>
      <c r="C7" s="33" t="s">
        <v>1628</v>
      </c>
      <c r="D7" s="33" t="s">
        <v>1975</v>
      </c>
      <c r="E7" s="33" t="s">
        <v>1974</v>
      </c>
      <c r="F7" s="33" t="s">
        <v>1973</v>
      </c>
      <c r="G7" s="33" t="s">
        <v>1622</v>
      </c>
    </row>
    <row r="8" spans="1:7" ht="12.75" x14ac:dyDescent="0.25">
      <c r="A8" s="49" t="s">
        <v>1619</v>
      </c>
      <c r="B8" s="48"/>
      <c r="C8" s="25">
        <v>0</v>
      </c>
      <c r="D8" s="25">
        <v>0</v>
      </c>
      <c r="E8" s="25">
        <v>0</v>
      </c>
      <c r="F8" s="25">
        <v>0</v>
      </c>
      <c r="G8" s="25">
        <f>SUM(C8:F8)</f>
        <v>0</v>
      </c>
    </row>
    <row r="9" spans="1:7" ht="12.75" x14ac:dyDescent="0.25">
      <c r="A9" s="43" t="s">
        <v>1631</v>
      </c>
      <c r="B9" s="42"/>
      <c r="C9" s="180">
        <v>0</v>
      </c>
      <c r="D9" s="180">
        <v>0</v>
      </c>
      <c r="E9" s="180">
        <v>0</v>
      </c>
      <c r="F9" s="180">
        <v>0</v>
      </c>
      <c r="G9" s="180">
        <f>SUM(C9:F9)</f>
        <v>0</v>
      </c>
    </row>
    <row r="10" spans="1:7" ht="12.75" x14ac:dyDescent="0.25">
      <c r="A10" s="43" t="s">
        <v>1630</v>
      </c>
      <c r="B10" s="42"/>
      <c r="C10" s="180">
        <v>0</v>
      </c>
      <c r="D10" s="180">
        <v>0</v>
      </c>
      <c r="E10" s="180">
        <v>0</v>
      </c>
      <c r="F10" s="180">
        <v>0</v>
      </c>
      <c r="G10" s="180">
        <f>SUM(C10:F10)</f>
        <v>0</v>
      </c>
    </row>
    <row r="11" spans="1:7" ht="12.75" x14ac:dyDescent="0.25">
      <c r="A11" s="43" t="s">
        <v>1584</v>
      </c>
      <c r="B11" s="42"/>
      <c r="C11" s="180">
        <v>0</v>
      </c>
      <c r="D11" s="180">
        <v>0</v>
      </c>
      <c r="E11" s="180">
        <v>0</v>
      </c>
      <c r="F11" s="180">
        <v>0</v>
      </c>
      <c r="G11" s="180">
        <f>SUM(C11:F11)</f>
        <v>0</v>
      </c>
    </row>
    <row r="13" spans="1:7" ht="12.75" x14ac:dyDescent="0.25">
      <c r="A13" s="216" t="s">
        <v>28</v>
      </c>
      <c r="B13" s="215"/>
      <c r="C13" s="215"/>
      <c r="D13" s="215"/>
      <c r="E13" s="215"/>
      <c r="F13" s="215"/>
      <c r="G13" s="215"/>
    </row>
    <row r="14" spans="1:7" ht="45" x14ac:dyDescent="0.25">
      <c r="A14" s="34" t="s">
        <v>1629</v>
      </c>
      <c r="B14" s="34" t="s">
        <v>315</v>
      </c>
      <c r="C14" s="33" t="s">
        <v>1628</v>
      </c>
      <c r="D14" s="33" t="s">
        <v>1975</v>
      </c>
      <c r="E14" s="33" t="s">
        <v>1974</v>
      </c>
      <c r="F14" s="33" t="s">
        <v>1973</v>
      </c>
      <c r="G14" s="33" t="s">
        <v>1622</v>
      </c>
    </row>
    <row r="15" spans="1:7" ht="12.75" x14ac:dyDescent="0.25">
      <c r="A15" s="49" t="s">
        <v>1619</v>
      </c>
      <c r="B15" s="48"/>
      <c r="C15" s="25">
        <v>3498026.94</v>
      </c>
      <c r="D15" s="25">
        <v>561315.13</v>
      </c>
      <c r="E15" s="25">
        <v>665367.15</v>
      </c>
      <c r="F15" s="25">
        <v>21084.15</v>
      </c>
      <c r="G15" s="25">
        <f>SUM(C15:F15)</f>
        <v>4745793.37</v>
      </c>
    </row>
    <row r="16" spans="1:7" x14ac:dyDescent="0.25">
      <c r="A16" s="88" t="s">
        <v>1953</v>
      </c>
      <c r="B16" s="104" t="s">
        <v>1952</v>
      </c>
      <c r="C16" s="86">
        <v>0</v>
      </c>
      <c r="D16" s="86">
        <v>10374.59</v>
      </c>
      <c r="E16" s="86">
        <v>0</v>
      </c>
      <c r="F16" s="86">
        <v>0</v>
      </c>
      <c r="G16" s="86">
        <f>SUM(C16:F16)</f>
        <v>10374.59</v>
      </c>
    </row>
    <row r="17" spans="1:7" x14ac:dyDescent="0.25">
      <c r="A17" s="88" t="s">
        <v>1972</v>
      </c>
      <c r="B17" s="104" t="s">
        <v>1971</v>
      </c>
      <c r="C17" s="86">
        <v>0</v>
      </c>
      <c r="D17" s="86">
        <v>0</v>
      </c>
      <c r="E17" s="86">
        <v>52288.23</v>
      </c>
      <c r="F17" s="86">
        <v>0</v>
      </c>
      <c r="G17" s="86">
        <f>SUM(C17:F17)</f>
        <v>52288.23</v>
      </c>
    </row>
    <row r="18" spans="1:7" x14ac:dyDescent="0.25">
      <c r="A18" s="88" t="s">
        <v>1951</v>
      </c>
      <c r="B18" s="104" t="s">
        <v>1950</v>
      </c>
      <c r="C18" s="86">
        <v>0</v>
      </c>
      <c r="D18" s="86">
        <v>2305.2199999999998</v>
      </c>
      <c r="E18" s="86">
        <v>0</v>
      </c>
      <c r="F18" s="86">
        <v>0</v>
      </c>
      <c r="G18" s="86">
        <f>SUM(C18:F18)</f>
        <v>2305.2199999999998</v>
      </c>
    </row>
    <row r="19" spans="1:7" x14ac:dyDescent="0.25">
      <c r="A19" s="88" t="s">
        <v>1348</v>
      </c>
      <c r="B19" s="104" t="s">
        <v>1347</v>
      </c>
      <c r="C19" s="86">
        <v>0</v>
      </c>
      <c r="D19" s="86">
        <v>5801.17</v>
      </c>
      <c r="E19" s="86">
        <v>0</v>
      </c>
      <c r="F19" s="86">
        <v>0</v>
      </c>
      <c r="G19" s="86">
        <f>SUM(C19:F19)</f>
        <v>5801.17</v>
      </c>
    </row>
    <row r="20" spans="1:7" ht="22.5" x14ac:dyDescent="0.25">
      <c r="A20" s="88" t="s">
        <v>1860</v>
      </c>
      <c r="B20" s="104" t="s">
        <v>1859</v>
      </c>
      <c r="C20" s="86">
        <v>0</v>
      </c>
      <c r="D20" s="86">
        <v>94371</v>
      </c>
      <c r="E20" s="86">
        <v>0</v>
      </c>
      <c r="F20" s="86">
        <v>0</v>
      </c>
      <c r="G20" s="86">
        <f>SUM(C20:F20)</f>
        <v>94371</v>
      </c>
    </row>
    <row r="21" spans="1:7" ht="22.5" x14ac:dyDescent="0.25">
      <c r="A21" s="88" t="s">
        <v>1616</v>
      </c>
      <c r="B21" s="104" t="s">
        <v>1615</v>
      </c>
      <c r="C21" s="86">
        <v>0</v>
      </c>
      <c r="D21" s="86">
        <v>10785.15</v>
      </c>
      <c r="E21" s="86">
        <v>0</v>
      </c>
      <c r="F21" s="86">
        <v>0</v>
      </c>
      <c r="G21" s="86">
        <f>SUM(C21:F21)</f>
        <v>10785.15</v>
      </c>
    </row>
    <row r="22" spans="1:7" ht="22.5" x14ac:dyDescent="0.25">
      <c r="A22" s="88" t="s">
        <v>1970</v>
      </c>
      <c r="B22" s="104" t="s">
        <v>1969</v>
      </c>
      <c r="C22" s="86">
        <v>0</v>
      </c>
      <c r="D22" s="86">
        <v>0</v>
      </c>
      <c r="E22" s="86">
        <v>0</v>
      </c>
      <c r="F22" s="86">
        <v>21084.15</v>
      </c>
      <c r="G22" s="86">
        <f>SUM(C22:F22)</f>
        <v>21084.15</v>
      </c>
    </row>
    <row r="23" spans="1:7" x14ac:dyDescent="0.25">
      <c r="A23" s="88" t="s">
        <v>1941</v>
      </c>
      <c r="B23" s="104" t="s">
        <v>1940</v>
      </c>
      <c r="C23" s="86">
        <v>0</v>
      </c>
      <c r="D23" s="86">
        <v>1359</v>
      </c>
      <c r="E23" s="86">
        <v>0</v>
      </c>
      <c r="F23" s="86">
        <v>0</v>
      </c>
      <c r="G23" s="86">
        <f>SUM(C23:F23)</f>
        <v>1359</v>
      </c>
    </row>
    <row r="24" spans="1:7" x14ac:dyDescent="0.25">
      <c r="A24" s="88" t="s">
        <v>1610</v>
      </c>
      <c r="B24" s="104" t="s">
        <v>1609</v>
      </c>
      <c r="C24" s="86">
        <v>24531</v>
      </c>
      <c r="D24" s="86">
        <v>0</v>
      </c>
      <c r="E24" s="86">
        <v>0</v>
      </c>
      <c r="F24" s="86">
        <v>0</v>
      </c>
      <c r="G24" s="86">
        <f>SUM(C24:F24)</f>
        <v>24531</v>
      </c>
    </row>
    <row r="25" spans="1:7" x14ac:dyDescent="0.25">
      <c r="A25" s="88" t="s">
        <v>1608</v>
      </c>
      <c r="B25" s="104" t="s">
        <v>1607</v>
      </c>
      <c r="C25" s="86">
        <v>9833</v>
      </c>
      <c r="D25" s="86">
        <v>0</v>
      </c>
      <c r="E25" s="86">
        <v>0</v>
      </c>
      <c r="F25" s="86">
        <v>0</v>
      </c>
      <c r="G25" s="86">
        <f>SUM(C25:F25)</f>
        <v>9833</v>
      </c>
    </row>
    <row r="26" spans="1:7" x14ac:dyDescent="0.25">
      <c r="A26" s="88" t="s">
        <v>1606</v>
      </c>
      <c r="B26" s="104" t="s">
        <v>1605</v>
      </c>
      <c r="C26" s="86">
        <v>17697.310000000001</v>
      </c>
      <c r="D26" s="86">
        <v>0</v>
      </c>
      <c r="E26" s="86">
        <v>0</v>
      </c>
      <c r="F26" s="86">
        <v>0</v>
      </c>
      <c r="G26" s="86">
        <f>SUM(C26:F26)</f>
        <v>17697.310000000001</v>
      </c>
    </row>
    <row r="27" spans="1:7" ht="22.5" x14ac:dyDescent="0.25">
      <c r="A27" s="88" t="s">
        <v>1604</v>
      </c>
      <c r="B27" s="104" t="s">
        <v>1603</v>
      </c>
      <c r="C27" s="86">
        <v>5899</v>
      </c>
      <c r="D27" s="86">
        <v>0</v>
      </c>
      <c r="E27" s="86">
        <v>0</v>
      </c>
      <c r="F27" s="86">
        <v>0</v>
      </c>
      <c r="G27" s="86">
        <f>SUM(C27:F27)</f>
        <v>5899</v>
      </c>
    </row>
    <row r="28" spans="1:7" ht="22.5" x14ac:dyDescent="0.25">
      <c r="A28" s="88" t="s">
        <v>1602</v>
      </c>
      <c r="B28" s="104" t="s">
        <v>1601</v>
      </c>
      <c r="C28" s="86">
        <v>1763579.05</v>
      </c>
      <c r="D28" s="86">
        <v>0</v>
      </c>
      <c r="E28" s="86">
        <v>0</v>
      </c>
      <c r="F28" s="86">
        <v>0</v>
      </c>
      <c r="G28" s="86">
        <f>SUM(C28:F28)</f>
        <v>1763579.05</v>
      </c>
    </row>
    <row r="29" spans="1:7" ht="22.5" x14ac:dyDescent="0.25">
      <c r="A29" s="88" t="s">
        <v>1680</v>
      </c>
      <c r="B29" s="104" t="s">
        <v>1679</v>
      </c>
      <c r="C29" s="86">
        <v>11897.74</v>
      </c>
      <c r="D29" s="86">
        <v>0</v>
      </c>
      <c r="E29" s="86">
        <v>0</v>
      </c>
      <c r="F29" s="86">
        <v>0</v>
      </c>
      <c r="G29" s="86">
        <f>SUM(C29:F29)</f>
        <v>11897.74</v>
      </c>
    </row>
    <row r="30" spans="1:7" x14ac:dyDescent="0.25">
      <c r="A30" s="88" t="s">
        <v>1638</v>
      </c>
      <c r="B30" s="104" t="s">
        <v>1637</v>
      </c>
      <c r="C30" s="86">
        <v>13560.58</v>
      </c>
      <c r="D30" s="86">
        <v>0</v>
      </c>
      <c r="E30" s="86">
        <v>0</v>
      </c>
      <c r="F30" s="86">
        <v>0</v>
      </c>
      <c r="G30" s="86">
        <f>SUM(C30:F30)</f>
        <v>13560.58</v>
      </c>
    </row>
    <row r="31" spans="1:7" ht="22.5" x14ac:dyDescent="0.25">
      <c r="A31" s="88" t="s">
        <v>1600</v>
      </c>
      <c r="B31" s="104" t="s">
        <v>1599</v>
      </c>
      <c r="C31" s="86">
        <v>405751.86</v>
      </c>
      <c r="D31" s="86">
        <v>0</v>
      </c>
      <c r="E31" s="86">
        <v>0</v>
      </c>
      <c r="F31" s="86">
        <v>0</v>
      </c>
      <c r="G31" s="86">
        <f>SUM(C31:F31)</f>
        <v>405751.86</v>
      </c>
    </row>
    <row r="32" spans="1:7" ht="22.5" x14ac:dyDescent="0.25">
      <c r="A32" s="88" t="s">
        <v>1678</v>
      </c>
      <c r="B32" s="104" t="s">
        <v>1677</v>
      </c>
      <c r="C32" s="86">
        <v>253933.29</v>
      </c>
      <c r="D32" s="86">
        <v>0</v>
      </c>
      <c r="E32" s="86">
        <v>0</v>
      </c>
      <c r="F32" s="86">
        <v>0</v>
      </c>
      <c r="G32" s="86">
        <f>SUM(C32:F32)</f>
        <v>253933.29</v>
      </c>
    </row>
    <row r="33" spans="1:7" x14ac:dyDescent="0.25">
      <c r="A33" s="88" t="s">
        <v>1598</v>
      </c>
      <c r="B33" s="104" t="s">
        <v>1597</v>
      </c>
      <c r="C33" s="86">
        <v>330131</v>
      </c>
      <c r="D33" s="86">
        <v>0</v>
      </c>
      <c r="E33" s="86">
        <v>0</v>
      </c>
      <c r="F33" s="86">
        <v>0</v>
      </c>
      <c r="G33" s="86">
        <f>SUM(C33:F33)</f>
        <v>330131</v>
      </c>
    </row>
    <row r="34" spans="1:7" ht="22.5" x14ac:dyDescent="0.25">
      <c r="A34" s="88" t="s">
        <v>1596</v>
      </c>
      <c r="B34" s="104" t="s">
        <v>1595</v>
      </c>
      <c r="C34" s="86">
        <v>579261.11</v>
      </c>
      <c r="D34" s="86">
        <v>0</v>
      </c>
      <c r="E34" s="86">
        <v>0</v>
      </c>
      <c r="F34" s="86">
        <v>0</v>
      </c>
      <c r="G34" s="86">
        <f>SUM(C34:F34)</f>
        <v>579261.11</v>
      </c>
    </row>
    <row r="35" spans="1:7" x14ac:dyDescent="0.25">
      <c r="A35" s="88" t="s">
        <v>1676</v>
      </c>
      <c r="B35" s="104" t="s">
        <v>1675</v>
      </c>
      <c r="C35" s="86">
        <v>9343</v>
      </c>
      <c r="D35" s="86">
        <v>0</v>
      </c>
      <c r="E35" s="86">
        <v>0</v>
      </c>
      <c r="F35" s="86">
        <v>0</v>
      </c>
      <c r="G35" s="86">
        <f>SUM(C35:F35)</f>
        <v>9343</v>
      </c>
    </row>
    <row r="36" spans="1:7" x14ac:dyDescent="0.25">
      <c r="A36" s="88" t="s">
        <v>1674</v>
      </c>
      <c r="B36" s="104" t="s">
        <v>1673</v>
      </c>
      <c r="C36" s="86">
        <v>3966</v>
      </c>
      <c r="D36" s="86">
        <v>0</v>
      </c>
      <c r="E36" s="86">
        <v>0</v>
      </c>
      <c r="F36" s="86">
        <v>0</v>
      </c>
      <c r="G36" s="86">
        <f>SUM(C36:F36)</f>
        <v>3966</v>
      </c>
    </row>
    <row r="37" spans="1:7" x14ac:dyDescent="0.25">
      <c r="A37" s="88" t="s">
        <v>1594</v>
      </c>
      <c r="B37" s="104" t="s">
        <v>1593</v>
      </c>
      <c r="C37" s="86">
        <v>65883</v>
      </c>
      <c r="D37" s="86">
        <v>0</v>
      </c>
      <c r="E37" s="86">
        <v>0</v>
      </c>
      <c r="F37" s="86">
        <v>0</v>
      </c>
      <c r="G37" s="86">
        <f>SUM(C37:F37)</f>
        <v>65883</v>
      </c>
    </row>
    <row r="38" spans="1:7" x14ac:dyDescent="0.25">
      <c r="A38" s="88" t="s">
        <v>1672</v>
      </c>
      <c r="B38" s="104" t="s">
        <v>1671</v>
      </c>
      <c r="C38" s="86">
        <v>2760</v>
      </c>
      <c r="D38" s="86">
        <v>0</v>
      </c>
      <c r="E38" s="86">
        <v>0</v>
      </c>
      <c r="F38" s="86">
        <v>0</v>
      </c>
      <c r="G38" s="86">
        <f>SUM(C38:F38)</f>
        <v>2760</v>
      </c>
    </row>
    <row r="39" spans="1:7" x14ac:dyDescent="0.25">
      <c r="A39" s="88" t="s">
        <v>1668</v>
      </c>
      <c r="B39" s="104" t="s">
        <v>1667</v>
      </c>
      <c r="C39" s="86">
        <v>0</v>
      </c>
      <c r="D39" s="86">
        <v>400000</v>
      </c>
      <c r="E39" s="86">
        <v>550178.92000000004</v>
      </c>
      <c r="F39" s="86">
        <v>0</v>
      </c>
      <c r="G39" s="86">
        <f>SUM(C39:F39)</f>
        <v>950178.92</v>
      </c>
    </row>
    <row r="40" spans="1:7" ht="33.75" x14ac:dyDescent="0.25">
      <c r="A40" s="88" t="s">
        <v>1590</v>
      </c>
      <c r="B40" s="104" t="s">
        <v>1589</v>
      </c>
      <c r="C40" s="86">
        <v>0</v>
      </c>
      <c r="D40" s="86">
        <v>3000</v>
      </c>
      <c r="E40" s="86">
        <v>0</v>
      </c>
      <c r="F40" s="86">
        <v>0</v>
      </c>
      <c r="G40" s="86">
        <f>SUM(C40:F40)</f>
        <v>3000</v>
      </c>
    </row>
    <row r="41" spans="1:7" ht="33.75" x14ac:dyDescent="0.25">
      <c r="A41" s="88" t="s">
        <v>1586</v>
      </c>
      <c r="B41" s="104" t="s">
        <v>1585</v>
      </c>
      <c r="C41" s="86">
        <v>0</v>
      </c>
      <c r="D41" s="86">
        <v>29065</v>
      </c>
      <c r="E41" s="86">
        <v>62900</v>
      </c>
      <c r="F41" s="86">
        <v>0</v>
      </c>
      <c r="G41" s="86">
        <f>SUM(C41:F41)</f>
        <v>91965</v>
      </c>
    </row>
    <row r="42" spans="1:7" ht="22.5" x14ac:dyDescent="0.25">
      <c r="A42" s="206" t="s">
        <v>1892</v>
      </c>
      <c r="B42" s="205" t="s">
        <v>1891</v>
      </c>
      <c r="C42" s="204">
        <v>0</v>
      </c>
      <c r="D42" s="204">
        <v>4254</v>
      </c>
      <c r="E42" s="204">
        <v>0</v>
      </c>
      <c r="F42" s="204">
        <v>0</v>
      </c>
      <c r="G42" s="204">
        <f>SUM(C42:F42)</f>
        <v>4254</v>
      </c>
    </row>
    <row r="43" spans="1:7" ht="12.75" x14ac:dyDescent="0.25">
      <c r="A43" s="43" t="s">
        <v>1584</v>
      </c>
      <c r="B43" s="42"/>
      <c r="C43" s="180">
        <v>0</v>
      </c>
      <c r="D43" s="180">
        <v>376524.38</v>
      </c>
      <c r="E43" s="180">
        <v>0</v>
      </c>
      <c r="F43" s="180">
        <v>0</v>
      </c>
      <c r="G43" s="180">
        <f>SUM(C43:F43)</f>
        <v>376524.38</v>
      </c>
    </row>
    <row r="44" spans="1:7" ht="33.75" x14ac:dyDescent="0.25">
      <c r="A44" s="206" t="s">
        <v>1968</v>
      </c>
      <c r="B44" s="205" t="s">
        <v>1967</v>
      </c>
      <c r="C44" s="204">
        <v>0</v>
      </c>
      <c r="D44" s="204">
        <v>376524.38</v>
      </c>
      <c r="E44" s="204">
        <v>0</v>
      </c>
      <c r="F44" s="204">
        <v>0</v>
      </c>
      <c r="G44" s="204">
        <f>SUM(C44:F44)</f>
        <v>376524.38</v>
      </c>
    </row>
    <row r="46" spans="1:7" ht="9" customHeight="1" x14ac:dyDescent="0.25">
      <c r="A46" s="203" t="s">
        <v>1581</v>
      </c>
    </row>
  </sheetData>
  <mergeCells count="11">
    <mergeCell ref="A43:B43"/>
    <mergeCell ref="A15:B15"/>
    <mergeCell ref="A11:B11"/>
    <mergeCell ref="A10:B10"/>
    <mergeCell ref="A9:B9"/>
    <mergeCell ref="A8:B8"/>
    <mergeCell ref="A1:F1"/>
    <mergeCell ref="A2:F2"/>
    <mergeCell ref="A4:G4"/>
    <mergeCell ref="A6:G6"/>
    <mergeCell ref="A13:G13"/>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election activeCell="F17" sqref="F17:J17"/>
    </sheetView>
  </sheetViews>
  <sheetFormatPr baseColWidth="10" defaultRowHeight="11.25" x14ac:dyDescent="0.25"/>
  <cols>
    <col min="1" max="1" width="5.7109375" style="23" customWidth="1"/>
    <col min="2" max="2" width="30.7109375" style="23" customWidth="1"/>
    <col min="3" max="8" width="12.7109375" style="23" customWidth="1"/>
    <col min="9" max="16384" width="11.42578125" style="23"/>
  </cols>
  <sheetData>
    <row r="1" spans="1:10" ht="12.75" x14ac:dyDescent="0.25">
      <c r="A1" s="208" t="s">
        <v>41</v>
      </c>
      <c r="B1" s="209"/>
      <c r="C1" s="209"/>
      <c r="D1" s="209"/>
      <c r="E1" s="61"/>
      <c r="F1" s="208" t="s">
        <v>41</v>
      </c>
      <c r="G1" s="209"/>
      <c r="H1" s="209"/>
      <c r="I1" s="209"/>
      <c r="J1" s="61"/>
    </row>
    <row r="2" spans="1:10" ht="12.75" x14ac:dyDescent="0.25">
      <c r="A2" s="208" t="s">
        <v>1635</v>
      </c>
      <c r="B2" s="209"/>
      <c r="C2" s="209"/>
      <c r="D2" s="209"/>
      <c r="E2" s="61" t="s">
        <v>1966</v>
      </c>
      <c r="F2" s="208" t="s">
        <v>1635</v>
      </c>
      <c r="G2" s="209"/>
      <c r="H2" s="209"/>
      <c r="I2" s="209"/>
      <c r="J2" s="61" t="s">
        <v>1966</v>
      </c>
    </row>
    <row r="3" spans="1:10" x14ac:dyDescent="0.25">
      <c r="A3" s="217"/>
      <c r="B3" s="217"/>
      <c r="C3" s="217"/>
      <c r="D3" s="217"/>
      <c r="E3" s="217"/>
      <c r="F3" s="217"/>
      <c r="G3" s="217"/>
      <c r="H3" s="217"/>
      <c r="I3" s="217"/>
      <c r="J3" s="217"/>
    </row>
    <row r="4" spans="1:10" ht="12.75" x14ac:dyDescent="0.25">
      <c r="A4" s="216" t="s">
        <v>1965</v>
      </c>
      <c r="B4" s="215"/>
      <c r="C4" s="215"/>
      <c r="D4" s="215"/>
      <c r="E4" s="215"/>
      <c r="F4" s="216" t="s">
        <v>1965</v>
      </c>
      <c r="G4" s="215"/>
      <c r="H4" s="215"/>
      <c r="I4" s="215"/>
      <c r="J4" s="215"/>
    </row>
    <row r="5" spans="1:10" x14ac:dyDescent="0.25">
      <c r="A5" s="217"/>
      <c r="B5" s="217"/>
      <c r="C5" s="217"/>
      <c r="D5" s="217"/>
      <c r="E5" s="217"/>
      <c r="F5" s="217"/>
      <c r="G5" s="217"/>
      <c r="H5" s="217"/>
      <c r="I5" s="217"/>
      <c r="J5" s="217"/>
    </row>
    <row r="6" spans="1:10" ht="12.75" x14ac:dyDescent="0.25">
      <c r="A6" s="216" t="s">
        <v>29</v>
      </c>
      <c r="B6" s="215"/>
      <c r="C6" s="215"/>
      <c r="D6" s="215"/>
      <c r="E6" s="215"/>
      <c r="F6" s="216" t="s">
        <v>29</v>
      </c>
      <c r="G6" s="215"/>
      <c r="H6" s="215"/>
      <c r="I6" s="215"/>
      <c r="J6" s="215"/>
    </row>
    <row r="7" spans="1:10" ht="30" customHeight="1" x14ac:dyDescent="0.25">
      <c r="A7" s="210" t="s">
        <v>1629</v>
      </c>
      <c r="B7" s="210" t="s">
        <v>315</v>
      </c>
      <c r="C7" s="208" t="s">
        <v>1628</v>
      </c>
      <c r="D7" s="208" t="s">
        <v>1960</v>
      </c>
      <c r="E7" s="208" t="s">
        <v>1959</v>
      </c>
      <c r="F7" s="208" t="s">
        <v>1958</v>
      </c>
      <c r="G7" s="214"/>
      <c r="H7" s="214"/>
      <c r="I7" s="208" t="s">
        <v>1957</v>
      </c>
      <c r="J7" s="208" t="s">
        <v>1622</v>
      </c>
    </row>
    <row r="8" spans="1:10" ht="30" customHeight="1" x14ac:dyDescent="0.25">
      <c r="A8" s="207"/>
      <c r="B8" s="207"/>
      <c r="C8" s="207"/>
      <c r="D8" s="207"/>
      <c r="E8" s="207"/>
      <c r="F8" s="33" t="s">
        <v>1956</v>
      </c>
      <c r="G8" s="33" t="s">
        <v>1955</v>
      </c>
      <c r="H8" s="33" t="s">
        <v>1954</v>
      </c>
      <c r="I8" s="207"/>
      <c r="J8" s="207"/>
    </row>
    <row r="9" spans="1:10" ht="12.75" x14ac:dyDescent="0.25">
      <c r="A9" s="49" t="s">
        <v>1619</v>
      </c>
      <c r="B9" s="48"/>
      <c r="C9" s="25">
        <v>1289685.33</v>
      </c>
      <c r="D9" s="25">
        <v>199690.48</v>
      </c>
      <c r="E9" s="25">
        <v>10550.86</v>
      </c>
      <c r="F9" s="25">
        <v>0</v>
      </c>
      <c r="G9" s="25">
        <v>0</v>
      </c>
      <c r="H9" s="25">
        <v>0</v>
      </c>
      <c r="I9" s="25">
        <v>0</v>
      </c>
      <c r="J9" s="25">
        <f>SUM(C9:I9)</f>
        <v>1499926.6700000002</v>
      </c>
    </row>
    <row r="10" spans="1:10" ht="12.75" x14ac:dyDescent="0.25">
      <c r="A10" s="43" t="s">
        <v>1631</v>
      </c>
      <c r="B10" s="42"/>
      <c r="C10" s="180">
        <v>1289685.33</v>
      </c>
      <c r="D10" s="180">
        <v>0</v>
      </c>
      <c r="E10" s="180">
        <v>10550.86</v>
      </c>
      <c r="F10" s="180">
        <v>0</v>
      </c>
      <c r="G10" s="180">
        <v>0</v>
      </c>
      <c r="H10" s="180">
        <v>0</v>
      </c>
      <c r="I10" s="180">
        <v>0</v>
      </c>
      <c r="J10" s="180">
        <f>SUM(C10:I10)</f>
        <v>1300236.1900000002</v>
      </c>
    </row>
    <row r="11" spans="1:10" x14ac:dyDescent="0.25">
      <c r="A11" s="88" t="s">
        <v>1964</v>
      </c>
      <c r="B11" s="104" t="s">
        <v>1963</v>
      </c>
      <c r="C11" s="86">
        <v>106750</v>
      </c>
      <c r="D11" s="86">
        <v>0</v>
      </c>
      <c r="E11" s="86">
        <v>0</v>
      </c>
      <c r="F11" s="86">
        <v>0</v>
      </c>
      <c r="G11" s="86">
        <v>0</v>
      </c>
      <c r="H11" s="86">
        <v>0</v>
      </c>
      <c r="I11" s="86">
        <v>0</v>
      </c>
      <c r="J11" s="86">
        <f>SUM(C11:I11)</f>
        <v>106750</v>
      </c>
    </row>
    <row r="12" spans="1:10" ht="33.75" x14ac:dyDescent="0.25">
      <c r="A12" s="88" t="s">
        <v>1797</v>
      </c>
      <c r="B12" s="104" t="s">
        <v>1796</v>
      </c>
      <c r="C12" s="86">
        <v>0</v>
      </c>
      <c r="D12" s="86">
        <v>0</v>
      </c>
      <c r="E12" s="86">
        <v>10550.86</v>
      </c>
      <c r="F12" s="86">
        <v>0</v>
      </c>
      <c r="G12" s="86">
        <v>0</v>
      </c>
      <c r="H12" s="86">
        <v>0</v>
      </c>
      <c r="I12" s="86">
        <v>0</v>
      </c>
      <c r="J12" s="86">
        <f>SUM(C12:I12)</f>
        <v>10550.86</v>
      </c>
    </row>
    <row r="13" spans="1:10" ht="22.5" x14ac:dyDescent="0.25">
      <c r="A13" s="206" t="s">
        <v>1962</v>
      </c>
      <c r="B13" s="205" t="s">
        <v>1961</v>
      </c>
      <c r="C13" s="204">
        <v>1182935.33</v>
      </c>
      <c r="D13" s="204">
        <v>0</v>
      </c>
      <c r="E13" s="204">
        <v>0</v>
      </c>
      <c r="F13" s="204">
        <v>0</v>
      </c>
      <c r="G13" s="204">
        <v>0</v>
      </c>
      <c r="H13" s="204">
        <v>0</v>
      </c>
      <c r="I13" s="204">
        <v>0</v>
      </c>
      <c r="J13" s="204">
        <f>SUM(C13:I13)</f>
        <v>1182935.33</v>
      </c>
    </row>
    <row r="14" spans="1:10" ht="12.75" x14ac:dyDescent="0.25">
      <c r="A14" s="43" t="s">
        <v>1630</v>
      </c>
      <c r="B14" s="42"/>
      <c r="C14" s="180">
        <v>0</v>
      </c>
      <c r="D14" s="180">
        <v>199690.48</v>
      </c>
      <c r="E14" s="180">
        <v>0</v>
      </c>
      <c r="F14" s="180">
        <v>0</v>
      </c>
      <c r="G14" s="180">
        <v>0</v>
      </c>
      <c r="H14" s="180">
        <v>0</v>
      </c>
      <c r="I14" s="180">
        <v>0</v>
      </c>
      <c r="J14" s="180">
        <f>SUM(C14:I14)</f>
        <v>199690.48</v>
      </c>
    </row>
    <row r="15" spans="1:10" ht="12.75" x14ac:dyDescent="0.25">
      <c r="A15" s="43" t="s">
        <v>1584</v>
      </c>
      <c r="B15" s="42"/>
      <c r="C15" s="180">
        <v>0</v>
      </c>
      <c r="D15" s="180">
        <v>0</v>
      </c>
      <c r="E15" s="180">
        <v>0</v>
      </c>
      <c r="F15" s="180">
        <v>0</v>
      </c>
      <c r="G15" s="180">
        <v>0</v>
      </c>
      <c r="H15" s="180">
        <v>0</v>
      </c>
      <c r="I15" s="180">
        <v>0</v>
      </c>
      <c r="J15" s="180">
        <f>SUM(C15:I15)</f>
        <v>0</v>
      </c>
    </row>
    <row r="17" spans="1:10" ht="12.75" x14ac:dyDescent="0.25">
      <c r="A17" s="216" t="s">
        <v>28</v>
      </c>
      <c r="B17" s="215"/>
      <c r="C17" s="215"/>
      <c r="D17" s="215"/>
      <c r="E17" s="215"/>
      <c r="F17" s="216" t="s">
        <v>28</v>
      </c>
      <c r="G17" s="215"/>
      <c r="H17" s="215"/>
      <c r="I17" s="215"/>
      <c r="J17" s="215"/>
    </row>
    <row r="18" spans="1:10" ht="30" customHeight="1" x14ac:dyDescent="0.25">
      <c r="A18" s="210" t="s">
        <v>1629</v>
      </c>
      <c r="B18" s="210" t="s">
        <v>315</v>
      </c>
      <c r="C18" s="208" t="s">
        <v>1628</v>
      </c>
      <c r="D18" s="208" t="s">
        <v>1960</v>
      </c>
      <c r="E18" s="208" t="s">
        <v>1959</v>
      </c>
      <c r="F18" s="208" t="s">
        <v>1958</v>
      </c>
      <c r="G18" s="214"/>
      <c r="H18" s="214"/>
      <c r="I18" s="208" t="s">
        <v>1957</v>
      </c>
      <c r="J18" s="208" t="s">
        <v>1622</v>
      </c>
    </row>
    <row r="19" spans="1:10" ht="30" customHeight="1" x14ac:dyDescent="0.25">
      <c r="A19" s="207"/>
      <c r="B19" s="207"/>
      <c r="C19" s="207"/>
      <c r="D19" s="207"/>
      <c r="E19" s="207"/>
      <c r="F19" s="33" t="s">
        <v>1956</v>
      </c>
      <c r="G19" s="33" t="s">
        <v>1955</v>
      </c>
      <c r="H19" s="33" t="s">
        <v>1954</v>
      </c>
      <c r="I19" s="207"/>
      <c r="J19" s="207"/>
    </row>
    <row r="20" spans="1:10" ht="12.75" x14ac:dyDescent="0.25">
      <c r="A20" s="49" t="s">
        <v>1619</v>
      </c>
      <c r="B20" s="48"/>
      <c r="C20" s="25">
        <v>38273135.509999998</v>
      </c>
      <c r="D20" s="25">
        <v>69970247.290000007</v>
      </c>
      <c r="E20" s="25">
        <v>65033376.369999997</v>
      </c>
      <c r="F20" s="25">
        <v>340022.55</v>
      </c>
      <c r="G20" s="25">
        <v>1226838.3600000001</v>
      </c>
      <c r="H20" s="25">
        <v>18457327.280000001</v>
      </c>
      <c r="I20" s="25">
        <v>4153582.53</v>
      </c>
      <c r="J20" s="25">
        <f>SUM(C20:I20)</f>
        <v>197454529.89000005</v>
      </c>
    </row>
    <row r="21" spans="1:10" x14ac:dyDescent="0.25">
      <c r="A21" s="88" t="s">
        <v>1336</v>
      </c>
      <c r="B21" s="104" t="s">
        <v>1335</v>
      </c>
      <c r="C21" s="86">
        <v>0</v>
      </c>
      <c r="D21" s="86">
        <v>35447.75</v>
      </c>
      <c r="E21" s="86">
        <v>0</v>
      </c>
      <c r="F21" s="86">
        <v>0</v>
      </c>
      <c r="G21" s="86">
        <v>0</v>
      </c>
      <c r="H21" s="86">
        <v>0</v>
      </c>
      <c r="I21" s="86">
        <v>855.41</v>
      </c>
      <c r="J21" s="86">
        <f>SUM(C21:I21)</f>
        <v>36303.160000000003</v>
      </c>
    </row>
    <row r="22" spans="1:10" x14ac:dyDescent="0.25">
      <c r="A22" s="88" t="s">
        <v>1342</v>
      </c>
      <c r="B22" s="104" t="s">
        <v>1341</v>
      </c>
      <c r="C22" s="86">
        <v>0</v>
      </c>
      <c r="D22" s="86">
        <v>0</v>
      </c>
      <c r="E22" s="86">
        <v>0</v>
      </c>
      <c r="F22" s="86">
        <v>0</v>
      </c>
      <c r="G22" s="86">
        <v>0</v>
      </c>
      <c r="H22" s="86">
        <v>0</v>
      </c>
      <c r="I22" s="86">
        <v>1114.93</v>
      </c>
      <c r="J22" s="86">
        <f>SUM(C22:I22)</f>
        <v>1114.93</v>
      </c>
    </row>
    <row r="23" spans="1:10" ht="22.5" x14ac:dyDescent="0.25">
      <c r="A23" s="88" t="s">
        <v>1344</v>
      </c>
      <c r="B23" s="104" t="s">
        <v>1343</v>
      </c>
      <c r="C23" s="86">
        <v>0</v>
      </c>
      <c r="D23" s="86">
        <v>19260.91</v>
      </c>
      <c r="E23" s="86">
        <v>0</v>
      </c>
      <c r="F23" s="86">
        <v>0</v>
      </c>
      <c r="G23" s="86">
        <v>0</v>
      </c>
      <c r="H23" s="86">
        <v>0</v>
      </c>
      <c r="I23" s="86">
        <v>0</v>
      </c>
      <c r="J23" s="86">
        <f>SUM(C23:I23)</f>
        <v>19260.91</v>
      </c>
    </row>
    <row r="24" spans="1:10" x14ac:dyDescent="0.25">
      <c r="A24" s="88" t="s">
        <v>1953</v>
      </c>
      <c r="B24" s="104" t="s">
        <v>1952</v>
      </c>
      <c r="C24" s="86">
        <v>0</v>
      </c>
      <c r="D24" s="86">
        <v>2720.36</v>
      </c>
      <c r="E24" s="86">
        <v>0</v>
      </c>
      <c r="F24" s="86">
        <v>0</v>
      </c>
      <c r="G24" s="86">
        <v>0</v>
      </c>
      <c r="H24" s="86">
        <v>0</v>
      </c>
      <c r="I24" s="86">
        <v>0</v>
      </c>
      <c r="J24" s="86">
        <f>SUM(C24:I24)</f>
        <v>2720.36</v>
      </c>
    </row>
    <row r="25" spans="1:10" x14ac:dyDescent="0.25">
      <c r="A25" s="88" t="s">
        <v>1951</v>
      </c>
      <c r="B25" s="104" t="s">
        <v>1950</v>
      </c>
      <c r="C25" s="86">
        <v>0</v>
      </c>
      <c r="D25" s="86">
        <v>6199.4</v>
      </c>
      <c r="E25" s="86">
        <v>0</v>
      </c>
      <c r="F25" s="86">
        <v>0</v>
      </c>
      <c r="G25" s="86">
        <v>0</v>
      </c>
      <c r="H25" s="86">
        <v>0</v>
      </c>
      <c r="I25" s="86">
        <v>0</v>
      </c>
      <c r="J25" s="86">
        <f>SUM(C25:I25)</f>
        <v>6199.4</v>
      </c>
    </row>
    <row r="26" spans="1:10" x14ac:dyDescent="0.25">
      <c r="A26" s="88" t="s">
        <v>1949</v>
      </c>
      <c r="B26" s="104" t="s">
        <v>1948</v>
      </c>
      <c r="C26" s="86">
        <v>0</v>
      </c>
      <c r="D26" s="86">
        <v>1163.3499999999999</v>
      </c>
      <c r="E26" s="86">
        <v>0</v>
      </c>
      <c r="F26" s="86">
        <v>0</v>
      </c>
      <c r="G26" s="86">
        <v>0</v>
      </c>
      <c r="H26" s="86">
        <v>0</v>
      </c>
      <c r="I26" s="86">
        <v>0</v>
      </c>
      <c r="J26" s="86">
        <f>SUM(C26:I26)</f>
        <v>1163.3499999999999</v>
      </c>
    </row>
    <row r="27" spans="1:10" x14ac:dyDescent="0.25">
      <c r="A27" s="88" t="s">
        <v>1348</v>
      </c>
      <c r="B27" s="104" t="s">
        <v>1347</v>
      </c>
      <c r="C27" s="86">
        <v>0</v>
      </c>
      <c r="D27" s="86">
        <v>11875.14</v>
      </c>
      <c r="E27" s="86">
        <v>0</v>
      </c>
      <c r="F27" s="86">
        <v>0</v>
      </c>
      <c r="G27" s="86">
        <v>0</v>
      </c>
      <c r="H27" s="86">
        <v>0</v>
      </c>
      <c r="I27" s="86">
        <v>1533.56</v>
      </c>
      <c r="J27" s="86">
        <f>SUM(C27:I27)</f>
        <v>13408.699999999999</v>
      </c>
    </row>
    <row r="28" spans="1:10" ht="22.5" x14ac:dyDescent="0.25">
      <c r="A28" s="88" t="s">
        <v>1618</v>
      </c>
      <c r="B28" s="104" t="s">
        <v>1617</v>
      </c>
      <c r="C28" s="86">
        <v>0</v>
      </c>
      <c r="D28" s="86">
        <v>0</v>
      </c>
      <c r="E28" s="86">
        <v>5533.99</v>
      </c>
      <c r="F28" s="86">
        <v>0</v>
      </c>
      <c r="G28" s="86">
        <v>0</v>
      </c>
      <c r="H28" s="86">
        <v>3420.27</v>
      </c>
      <c r="I28" s="86">
        <v>0</v>
      </c>
      <c r="J28" s="86">
        <f>SUM(C28:I28)</f>
        <v>8954.26</v>
      </c>
    </row>
    <row r="29" spans="1:10" x14ac:dyDescent="0.25">
      <c r="A29" s="88" t="s">
        <v>1346</v>
      </c>
      <c r="B29" s="104" t="s">
        <v>1345</v>
      </c>
      <c r="C29" s="86">
        <v>114752.38</v>
      </c>
      <c r="D29" s="86">
        <v>0</v>
      </c>
      <c r="E29" s="86">
        <v>0</v>
      </c>
      <c r="F29" s="86">
        <v>0</v>
      </c>
      <c r="G29" s="86">
        <v>0</v>
      </c>
      <c r="H29" s="86">
        <v>0</v>
      </c>
      <c r="I29" s="86">
        <v>0</v>
      </c>
      <c r="J29" s="86">
        <f>SUM(C29:I29)</f>
        <v>114752.38</v>
      </c>
    </row>
    <row r="30" spans="1:10" ht="22.5" x14ac:dyDescent="0.25">
      <c r="A30" s="88" t="s">
        <v>1947</v>
      </c>
      <c r="B30" s="104" t="s">
        <v>1946</v>
      </c>
      <c r="C30" s="86">
        <v>21099.33</v>
      </c>
      <c r="D30" s="86">
        <v>0</v>
      </c>
      <c r="E30" s="86">
        <v>0</v>
      </c>
      <c r="F30" s="86">
        <v>0</v>
      </c>
      <c r="G30" s="86">
        <v>0</v>
      </c>
      <c r="H30" s="86">
        <v>0</v>
      </c>
      <c r="I30" s="86">
        <v>0</v>
      </c>
      <c r="J30" s="86">
        <f>SUM(C30:I30)</f>
        <v>21099.33</v>
      </c>
    </row>
    <row r="31" spans="1:10" x14ac:dyDescent="0.25">
      <c r="A31" s="88" t="s">
        <v>1945</v>
      </c>
      <c r="B31" s="104" t="s">
        <v>1944</v>
      </c>
      <c r="C31" s="86">
        <v>195606.89</v>
      </c>
      <c r="D31" s="86">
        <v>0</v>
      </c>
      <c r="E31" s="86">
        <v>0</v>
      </c>
      <c r="F31" s="86">
        <v>0</v>
      </c>
      <c r="G31" s="86">
        <v>0</v>
      </c>
      <c r="H31" s="86">
        <v>0</v>
      </c>
      <c r="I31" s="86">
        <v>0</v>
      </c>
      <c r="J31" s="86">
        <f>SUM(C31:I31)</f>
        <v>195606.89</v>
      </c>
    </row>
    <row r="32" spans="1:10" x14ac:dyDescent="0.25">
      <c r="A32" s="88" t="s">
        <v>1746</v>
      </c>
      <c r="B32" s="104" t="s">
        <v>1745</v>
      </c>
      <c r="C32" s="86">
        <v>123197.63</v>
      </c>
      <c r="D32" s="86">
        <v>0</v>
      </c>
      <c r="E32" s="86">
        <v>0</v>
      </c>
      <c r="F32" s="86">
        <v>0</v>
      </c>
      <c r="G32" s="86">
        <v>0</v>
      </c>
      <c r="H32" s="86">
        <v>0</v>
      </c>
      <c r="I32" s="86">
        <v>0</v>
      </c>
      <c r="J32" s="86">
        <f>SUM(C32:I32)</f>
        <v>123197.63</v>
      </c>
    </row>
    <row r="33" spans="1:10" x14ac:dyDescent="0.25">
      <c r="A33" s="88" t="s">
        <v>1943</v>
      </c>
      <c r="B33" s="104" t="s">
        <v>1942</v>
      </c>
      <c r="C33" s="86">
        <v>0</v>
      </c>
      <c r="D33" s="86">
        <v>754.04</v>
      </c>
      <c r="E33" s="86">
        <v>0</v>
      </c>
      <c r="F33" s="86">
        <v>0</v>
      </c>
      <c r="G33" s="86">
        <v>0</v>
      </c>
      <c r="H33" s="86">
        <v>0</v>
      </c>
      <c r="I33" s="86">
        <v>0</v>
      </c>
      <c r="J33" s="86">
        <f>SUM(C33:I33)</f>
        <v>754.04</v>
      </c>
    </row>
    <row r="34" spans="1:10" x14ac:dyDescent="0.25">
      <c r="A34" s="88" t="s">
        <v>1326</v>
      </c>
      <c r="B34" s="104" t="s">
        <v>1325</v>
      </c>
      <c r="C34" s="86">
        <v>0</v>
      </c>
      <c r="D34" s="86">
        <v>0</v>
      </c>
      <c r="E34" s="86">
        <v>0</v>
      </c>
      <c r="F34" s="86">
        <v>0</v>
      </c>
      <c r="G34" s="86">
        <v>0</v>
      </c>
      <c r="H34" s="86">
        <v>0</v>
      </c>
      <c r="I34" s="86">
        <v>5692.8</v>
      </c>
      <c r="J34" s="86">
        <f>SUM(C34:I34)</f>
        <v>5692.8</v>
      </c>
    </row>
    <row r="35" spans="1:10" ht="22.5" x14ac:dyDescent="0.25">
      <c r="A35" s="88" t="s">
        <v>1744</v>
      </c>
      <c r="B35" s="104" t="s">
        <v>1743</v>
      </c>
      <c r="C35" s="86">
        <v>58584.45</v>
      </c>
      <c r="D35" s="86">
        <v>52456.2</v>
      </c>
      <c r="E35" s="86">
        <v>0</v>
      </c>
      <c r="F35" s="86">
        <v>0</v>
      </c>
      <c r="G35" s="86">
        <v>0</v>
      </c>
      <c r="H35" s="86">
        <v>6048</v>
      </c>
      <c r="I35" s="86">
        <v>0</v>
      </c>
      <c r="J35" s="86">
        <f>SUM(C35:I35)</f>
        <v>117088.65</v>
      </c>
    </row>
    <row r="36" spans="1:10" x14ac:dyDescent="0.25">
      <c r="A36" s="88" t="s">
        <v>1332</v>
      </c>
      <c r="B36" s="104" t="s">
        <v>1331</v>
      </c>
      <c r="C36" s="86">
        <v>0</v>
      </c>
      <c r="D36" s="86">
        <v>0</v>
      </c>
      <c r="E36" s="86">
        <v>0</v>
      </c>
      <c r="F36" s="86">
        <v>0</v>
      </c>
      <c r="G36" s="86">
        <v>0</v>
      </c>
      <c r="H36" s="86">
        <v>0</v>
      </c>
      <c r="I36" s="86">
        <v>13033.17</v>
      </c>
      <c r="J36" s="86">
        <f>SUM(C36:I36)</f>
        <v>13033.17</v>
      </c>
    </row>
    <row r="37" spans="1:10" ht="22.5" x14ac:dyDescent="0.25">
      <c r="A37" s="88" t="s">
        <v>1616</v>
      </c>
      <c r="B37" s="104" t="s">
        <v>1615</v>
      </c>
      <c r="C37" s="86">
        <v>0</v>
      </c>
      <c r="D37" s="86">
        <v>130410.86</v>
      </c>
      <c r="E37" s="86">
        <v>0</v>
      </c>
      <c r="F37" s="86">
        <v>0</v>
      </c>
      <c r="G37" s="86">
        <v>0</v>
      </c>
      <c r="H37" s="86">
        <v>0</v>
      </c>
      <c r="I37" s="86">
        <v>0</v>
      </c>
      <c r="J37" s="86">
        <f>SUM(C37:I37)</f>
        <v>130410.86</v>
      </c>
    </row>
    <row r="38" spans="1:10" x14ac:dyDescent="0.25">
      <c r="A38" s="88" t="s">
        <v>1614</v>
      </c>
      <c r="B38" s="104" t="s">
        <v>1613</v>
      </c>
      <c r="C38" s="86">
        <v>27540</v>
      </c>
      <c r="D38" s="86">
        <v>7140.68</v>
      </c>
      <c r="E38" s="86">
        <v>0</v>
      </c>
      <c r="F38" s="86">
        <v>0</v>
      </c>
      <c r="G38" s="86">
        <v>0</v>
      </c>
      <c r="H38" s="86">
        <v>0</v>
      </c>
      <c r="I38" s="86">
        <v>11573.36</v>
      </c>
      <c r="J38" s="86">
        <f>SUM(C38:I38)</f>
        <v>46254.04</v>
      </c>
    </row>
    <row r="39" spans="1:10" x14ac:dyDescent="0.25">
      <c r="A39" s="88" t="s">
        <v>1742</v>
      </c>
      <c r="B39" s="104" t="s">
        <v>1741</v>
      </c>
      <c r="C39" s="86">
        <v>5313.27</v>
      </c>
      <c r="D39" s="86">
        <v>90579.29</v>
      </c>
      <c r="E39" s="86">
        <v>0</v>
      </c>
      <c r="F39" s="86">
        <v>0</v>
      </c>
      <c r="G39" s="86">
        <v>0</v>
      </c>
      <c r="H39" s="86">
        <v>0</v>
      </c>
      <c r="I39" s="86">
        <v>0</v>
      </c>
      <c r="J39" s="86">
        <f>SUM(C39:I39)</f>
        <v>95892.56</v>
      </c>
    </row>
    <row r="40" spans="1:10" x14ac:dyDescent="0.25">
      <c r="A40" s="88" t="s">
        <v>1334</v>
      </c>
      <c r="B40" s="104" t="s">
        <v>1333</v>
      </c>
      <c r="C40" s="86">
        <v>0</v>
      </c>
      <c r="D40" s="86">
        <v>0</v>
      </c>
      <c r="E40" s="86">
        <v>0</v>
      </c>
      <c r="F40" s="86">
        <v>0</v>
      </c>
      <c r="G40" s="86">
        <v>0</v>
      </c>
      <c r="H40" s="86">
        <v>1003.2</v>
      </c>
      <c r="I40" s="86">
        <v>0</v>
      </c>
      <c r="J40" s="86">
        <f>SUM(C40:I40)</f>
        <v>1003.2</v>
      </c>
    </row>
    <row r="41" spans="1:10" ht="22.5" x14ac:dyDescent="0.25">
      <c r="A41" s="88" t="s">
        <v>1682</v>
      </c>
      <c r="B41" s="104" t="s">
        <v>1681</v>
      </c>
      <c r="C41" s="86">
        <v>32.9</v>
      </c>
      <c r="D41" s="86">
        <v>523534.56</v>
      </c>
      <c r="E41" s="86">
        <v>0</v>
      </c>
      <c r="F41" s="86">
        <v>0</v>
      </c>
      <c r="G41" s="86">
        <v>0</v>
      </c>
      <c r="H41" s="86">
        <v>1615.84</v>
      </c>
      <c r="I41" s="86">
        <v>0</v>
      </c>
      <c r="J41" s="86">
        <f>SUM(C41:I41)</f>
        <v>525183.30000000005</v>
      </c>
    </row>
    <row r="42" spans="1:10" x14ac:dyDescent="0.25">
      <c r="A42" s="88" t="s">
        <v>1737</v>
      </c>
      <c r="B42" s="104" t="s">
        <v>1736</v>
      </c>
      <c r="C42" s="86">
        <v>355758.26</v>
      </c>
      <c r="D42" s="86">
        <v>0</v>
      </c>
      <c r="E42" s="86">
        <v>0</v>
      </c>
      <c r="F42" s="86">
        <v>0</v>
      </c>
      <c r="G42" s="86">
        <v>0</v>
      </c>
      <c r="H42" s="86">
        <v>0</v>
      </c>
      <c r="I42" s="86">
        <v>0</v>
      </c>
      <c r="J42" s="86">
        <f>SUM(C42:I42)</f>
        <v>355758.26</v>
      </c>
    </row>
    <row r="43" spans="1:10" x14ac:dyDescent="0.25">
      <c r="A43" s="88" t="s">
        <v>1612</v>
      </c>
      <c r="B43" s="104" t="s">
        <v>1611</v>
      </c>
      <c r="C43" s="86">
        <v>8660</v>
      </c>
      <c r="D43" s="86">
        <v>0</v>
      </c>
      <c r="E43" s="86">
        <v>0</v>
      </c>
      <c r="F43" s="86">
        <v>0</v>
      </c>
      <c r="G43" s="86">
        <v>0</v>
      </c>
      <c r="H43" s="86">
        <v>0</v>
      </c>
      <c r="I43" s="86">
        <v>0</v>
      </c>
      <c r="J43" s="86">
        <f>SUM(C43:I43)</f>
        <v>8660</v>
      </c>
    </row>
    <row r="44" spans="1:10" x14ac:dyDescent="0.25">
      <c r="A44" s="88" t="s">
        <v>1941</v>
      </c>
      <c r="B44" s="104" t="s">
        <v>1940</v>
      </c>
      <c r="C44" s="86">
        <v>62738.43</v>
      </c>
      <c r="D44" s="86">
        <v>399672.82</v>
      </c>
      <c r="E44" s="86">
        <v>17945.43</v>
      </c>
      <c r="F44" s="86">
        <v>0</v>
      </c>
      <c r="G44" s="86">
        <v>0</v>
      </c>
      <c r="H44" s="86">
        <v>0</v>
      </c>
      <c r="I44" s="86">
        <v>0</v>
      </c>
      <c r="J44" s="86">
        <f>SUM(C44:I44)</f>
        <v>480356.68</v>
      </c>
    </row>
    <row r="45" spans="1:10" x14ac:dyDescent="0.25">
      <c r="A45" s="88" t="s">
        <v>1328</v>
      </c>
      <c r="B45" s="104" t="s">
        <v>1327</v>
      </c>
      <c r="C45" s="86">
        <v>0</v>
      </c>
      <c r="D45" s="86">
        <v>25415.119999999999</v>
      </c>
      <c r="E45" s="86">
        <v>0</v>
      </c>
      <c r="F45" s="86">
        <v>0</v>
      </c>
      <c r="G45" s="86">
        <v>0</v>
      </c>
      <c r="H45" s="86">
        <v>0</v>
      </c>
      <c r="I45" s="86">
        <v>0</v>
      </c>
      <c r="J45" s="86">
        <f>SUM(C45:I45)</f>
        <v>25415.119999999999</v>
      </c>
    </row>
    <row r="46" spans="1:10" x14ac:dyDescent="0.25">
      <c r="A46" s="88" t="s">
        <v>1610</v>
      </c>
      <c r="B46" s="104" t="s">
        <v>1609</v>
      </c>
      <c r="C46" s="86">
        <v>249618</v>
      </c>
      <c r="D46" s="86">
        <v>39069</v>
      </c>
      <c r="E46" s="86">
        <v>0</v>
      </c>
      <c r="F46" s="86">
        <v>0</v>
      </c>
      <c r="G46" s="86">
        <v>0</v>
      </c>
      <c r="H46" s="86">
        <v>0</v>
      </c>
      <c r="I46" s="86">
        <v>0</v>
      </c>
      <c r="J46" s="86">
        <f>SUM(C46:I46)</f>
        <v>288687</v>
      </c>
    </row>
    <row r="47" spans="1:10" x14ac:dyDescent="0.25">
      <c r="A47" s="88" t="s">
        <v>1608</v>
      </c>
      <c r="B47" s="104" t="s">
        <v>1607</v>
      </c>
      <c r="C47" s="86">
        <v>102372</v>
      </c>
      <c r="D47" s="86">
        <v>50274</v>
      </c>
      <c r="E47" s="86">
        <v>0</v>
      </c>
      <c r="F47" s="86">
        <v>0</v>
      </c>
      <c r="G47" s="86">
        <v>0</v>
      </c>
      <c r="H47" s="86">
        <v>0</v>
      </c>
      <c r="I47" s="86">
        <v>0</v>
      </c>
      <c r="J47" s="86">
        <f>SUM(C47:I47)</f>
        <v>152646</v>
      </c>
    </row>
    <row r="48" spans="1:10" x14ac:dyDescent="0.25">
      <c r="A48" s="88" t="s">
        <v>1606</v>
      </c>
      <c r="B48" s="104" t="s">
        <v>1605</v>
      </c>
      <c r="C48" s="86">
        <v>184270.64</v>
      </c>
      <c r="D48" s="86">
        <v>90493.93</v>
      </c>
      <c r="E48" s="86">
        <v>0</v>
      </c>
      <c r="F48" s="86">
        <v>0</v>
      </c>
      <c r="G48" s="86">
        <v>0</v>
      </c>
      <c r="H48" s="86">
        <v>0</v>
      </c>
      <c r="I48" s="86">
        <v>0</v>
      </c>
      <c r="J48" s="86">
        <f>SUM(C48:I48)</f>
        <v>274764.57</v>
      </c>
    </row>
    <row r="49" spans="1:10" ht="22.5" x14ac:dyDescent="0.25">
      <c r="A49" s="88" t="s">
        <v>1604</v>
      </c>
      <c r="B49" s="104" t="s">
        <v>1603</v>
      </c>
      <c r="C49" s="86">
        <v>61425</v>
      </c>
      <c r="D49" s="86">
        <v>30163</v>
      </c>
      <c r="E49" s="86">
        <v>0</v>
      </c>
      <c r="F49" s="86">
        <v>0</v>
      </c>
      <c r="G49" s="86">
        <v>0</v>
      </c>
      <c r="H49" s="86">
        <v>0</v>
      </c>
      <c r="I49" s="86">
        <v>0</v>
      </c>
      <c r="J49" s="86">
        <f>SUM(C49:I49)</f>
        <v>91588</v>
      </c>
    </row>
    <row r="50" spans="1:10" ht="22.5" x14ac:dyDescent="0.25">
      <c r="A50" s="88" t="s">
        <v>1939</v>
      </c>
      <c r="B50" s="104" t="s">
        <v>1938</v>
      </c>
      <c r="C50" s="86">
        <v>0</v>
      </c>
      <c r="D50" s="86">
        <v>2686</v>
      </c>
      <c r="E50" s="86">
        <v>0</v>
      </c>
      <c r="F50" s="86">
        <v>0</v>
      </c>
      <c r="G50" s="86">
        <v>0</v>
      </c>
      <c r="H50" s="86">
        <v>0</v>
      </c>
      <c r="I50" s="86">
        <v>0</v>
      </c>
      <c r="J50" s="86">
        <f>SUM(C50:I50)</f>
        <v>2686</v>
      </c>
    </row>
    <row r="51" spans="1:10" ht="22.5" x14ac:dyDescent="0.25">
      <c r="A51" s="88" t="s">
        <v>1602</v>
      </c>
      <c r="B51" s="104" t="s">
        <v>1601</v>
      </c>
      <c r="C51" s="86">
        <v>18626336.350000001</v>
      </c>
      <c r="D51" s="86">
        <v>0</v>
      </c>
      <c r="E51" s="86">
        <v>0</v>
      </c>
      <c r="F51" s="86">
        <v>0</v>
      </c>
      <c r="G51" s="86">
        <v>0</v>
      </c>
      <c r="H51" s="86">
        <v>0</v>
      </c>
      <c r="I51" s="86">
        <v>0</v>
      </c>
      <c r="J51" s="86">
        <f>SUM(C51:I51)</f>
        <v>18626336.350000001</v>
      </c>
    </row>
    <row r="52" spans="1:10" ht="22.5" x14ac:dyDescent="0.25">
      <c r="A52" s="88" t="s">
        <v>1680</v>
      </c>
      <c r="B52" s="104" t="s">
        <v>1679</v>
      </c>
      <c r="C52" s="86">
        <v>220084.32</v>
      </c>
      <c r="D52" s="86">
        <v>0</v>
      </c>
      <c r="E52" s="86">
        <v>0</v>
      </c>
      <c r="F52" s="86">
        <v>0</v>
      </c>
      <c r="G52" s="86">
        <v>0</v>
      </c>
      <c r="H52" s="86">
        <v>0</v>
      </c>
      <c r="I52" s="86">
        <v>0</v>
      </c>
      <c r="J52" s="86">
        <f>SUM(C52:I52)</f>
        <v>220084.32</v>
      </c>
    </row>
    <row r="53" spans="1:10" x14ac:dyDescent="0.25">
      <c r="A53" s="88" t="s">
        <v>1638</v>
      </c>
      <c r="B53" s="104" t="s">
        <v>1637</v>
      </c>
      <c r="C53" s="86">
        <v>666344.02</v>
      </c>
      <c r="D53" s="86">
        <v>0</v>
      </c>
      <c r="E53" s="86">
        <v>0</v>
      </c>
      <c r="F53" s="86">
        <v>0</v>
      </c>
      <c r="G53" s="86">
        <v>0</v>
      </c>
      <c r="H53" s="86">
        <v>0</v>
      </c>
      <c r="I53" s="86">
        <v>0</v>
      </c>
      <c r="J53" s="86">
        <f>SUM(C53:I53)</f>
        <v>666344.02</v>
      </c>
    </row>
    <row r="54" spans="1:10" ht="22.5" x14ac:dyDescent="0.25">
      <c r="A54" s="88" t="s">
        <v>1600</v>
      </c>
      <c r="B54" s="104" t="s">
        <v>1599</v>
      </c>
      <c r="C54" s="86">
        <v>4986888.4400000004</v>
      </c>
      <c r="D54" s="86">
        <v>0</v>
      </c>
      <c r="E54" s="86">
        <v>0</v>
      </c>
      <c r="F54" s="86">
        <v>0</v>
      </c>
      <c r="G54" s="86">
        <v>0</v>
      </c>
      <c r="H54" s="86">
        <v>0</v>
      </c>
      <c r="I54" s="86">
        <v>0</v>
      </c>
      <c r="J54" s="86">
        <f>SUM(C54:I54)</f>
        <v>4986888.4400000004</v>
      </c>
    </row>
    <row r="55" spans="1:10" x14ac:dyDescent="0.25">
      <c r="A55" s="88" t="s">
        <v>1937</v>
      </c>
      <c r="B55" s="104" t="s">
        <v>1936</v>
      </c>
      <c r="C55" s="86">
        <v>0</v>
      </c>
      <c r="D55" s="86">
        <v>8697688.0899999999</v>
      </c>
      <c r="E55" s="86">
        <v>0</v>
      </c>
      <c r="F55" s="86">
        <v>0</v>
      </c>
      <c r="G55" s="86">
        <v>0</v>
      </c>
      <c r="H55" s="86">
        <v>0</v>
      </c>
      <c r="I55" s="86">
        <v>0</v>
      </c>
      <c r="J55" s="86">
        <f>SUM(C55:I55)</f>
        <v>8697688.0899999999</v>
      </c>
    </row>
    <row r="56" spans="1:10" x14ac:dyDescent="0.25">
      <c r="A56" s="88" t="s">
        <v>1935</v>
      </c>
      <c r="B56" s="104" t="s">
        <v>1934</v>
      </c>
      <c r="C56" s="86">
        <v>0</v>
      </c>
      <c r="D56" s="86">
        <v>30719.52</v>
      </c>
      <c r="E56" s="86">
        <v>0</v>
      </c>
      <c r="F56" s="86">
        <v>0</v>
      </c>
      <c r="G56" s="86">
        <v>0</v>
      </c>
      <c r="H56" s="86">
        <v>0</v>
      </c>
      <c r="I56" s="86">
        <v>0</v>
      </c>
      <c r="J56" s="86">
        <f>SUM(C56:I56)</f>
        <v>30719.52</v>
      </c>
    </row>
    <row r="57" spans="1:10" x14ac:dyDescent="0.25">
      <c r="A57" s="88" t="s">
        <v>1933</v>
      </c>
      <c r="B57" s="104" t="s">
        <v>1932</v>
      </c>
      <c r="C57" s="86">
        <v>0</v>
      </c>
      <c r="D57" s="86">
        <v>86923.01</v>
      </c>
      <c r="E57" s="86">
        <v>0</v>
      </c>
      <c r="F57" s="86">
        <v>0</v>
      </c>
      <c r="G57" s="86">
        <v>0</v>
      </c>
      <c r="H57" s="86">
        <v>0</v>
      </c>
      <c r="I57" s="86">
        <v>0</v>
      </c>
      <c r="J57" s="86">
        <f>SUM(C57:I57)</f>
        <v>86923.01</v>
      </c>
    </row>
    <row r="58" spans="1:10" x14ac:dyDescent="0.25">
      <c r="A58" s="88" t="s">
        <v>1931</v>
      </c>
      <c r="B58" s="104" t="s">
        <v>1930</v>
      </c>
      <c r="C58" s="86">
        <v>0</v>
      </c>
      <c r="D58" s="86">
        <v>1334143.8400000001</v>
      </c>
      <c r="E58" s="86">
        <v>0</v>
      </c>
      <c r="F58" s="86">
        <v>0</v>
      </c>
      <c r="G58" s="86">
        <v>0</v>
      </c>
      <c r="H58" s="86">
        <v>0</v>
      </c>
      <c r="I58" s="86">
        <v>0</v>
      </c>
      <c r="J58" s="86">
        <f>SUM(C58:I58)</f>
        <v>1334143.8400000001</v>
      </c>
    </row>
    <row r="59" spans="1:10" ht="22.5" x14ac:dyDescent="0.25">
      <c r="A59" s="88" t="s">
        <v>1678</v>
      </c>
      <c r="B59" s="104" t="s">
        <v>1677</v>
      </c>
      <c r="C59" s="86">
        <v>1410725.53</v>
      </c>
      <c r="D59" s="86">
        <v>0</v>
      </c>
      <c r="E59" s="86">
        <v>0</v>
      </c>
      <c r="F59" s="86">
        <v>0</v>
      </c>
      <c r="G59" s="86">
        <v>0</v>
      </c>
      <c r="H59" s="86">
        <v>0</v>
      </c>
      <c r="I59" s="86">
        <v>0</v>
      </c>
      <c r="J59" s="86">
        <f>SUM(C59:I59)</f>
        <v>1410725.53</v>
      </c>
    </row>
    <row r="60" spans="1:10" x14ac:dyDescent="0.25">
      <c r="A60" s="88" t="s">
        <v>1729</v>
      </c>
      <c r="B60" s="104" t="s">
        <v>1728</v>
      </c>
      <c r="C60" s="86">
        <v>14760.09</v>
      </c>
      <c r="D60" s="86">
        <v>0</v>
      </c>
      <c r="E60" s="86">
        <v>0</v>
      </c>
      <c r="F60" s="86">
        <v>0</v>
      </c>
      <c r="G60" s="86">
        <v>0</v>
      </c>
      <c r="H60" s="86">
        <v>0</v>
      </c>
      <c r="I60" s="86">
        <v>0</v>
      </c>
      <c r="J60" s="86">
        <f>SUM(C60:I60)</f>
        <v>14760.09</v>
      </c>
    </row>
    <row r="61" spans="1:10" x14ac:dyDescent="0.25">
      <c r="A61" s="88" t="s">
        <v>1598</v>
      </c>
      <c r="B61" s="104" t="s">
        <v>1597</v>
      </c>
      <c r="C61" s="86">
        <v>3303124</v>
      </c>
      <c r="D61" s="86">
        <v>2918994.12</v>
      </c>
      <c r="E61" s="86">
        <v>0</v>
      </c>
      <c r="F61" s="86">
        <v>0</v>
      </c>
      <c r="G61" s="86">
        <v>0</v>
      </c>
      <c r="H61" s="86">
        <v>0</v>
      </c>
      <c r="I61" s="86">
        <v>0</v>
      </c>
      <c r="J61" s="86">
        <f>SUM(C61:I61)</f>
        <v>6222118.1200000001</v>
      </c>
    </row>
    <row r="62" spans="1:10" ht="22.5" x14ac:dyDescent="0.25">
      <c r="A62" s="88" t="s">
        <v>1596</v>
      </c>
      <c r="B62" s="104" t="s">
        <v>1595</v>
      </c>
      <c r="C62" s="86">
        <v>6251600.8200000003</v>
      </c>
      <c r="D62" s="86">
        <v>509269.61</v>
      </c>
      <c r="E62" s="86">
        <v>0</v>
      </c>
      <c r="F62" s="86">
        <v>0</v>
      </c>
      <c r="G62" s="86">
        <v>0</v>
      </c>
      <c r="H62" s="86">
        <v>0</v>
      </c>
      <c r="I62" s="86">
        <v>0</v>
      </c>
      <c r="J62" s="86">
        <f>SUM(C62:I62)</f>
        <v>6760870.4300000006</v>
      </c>
    </row>
    <row r="63" spans="1:10" x14ac:dyDescent="0.25">
      <c r="A63" s="88" t="s">
        <v>1676</v>
      </c>
      <c r="B63" s="104" t="s">
        <v>1675</v>
      </c>
      <c r="C63" s="86">
        <v>56135</v>
      </c>
      <c r="D63" s="86">
        <v>405796</v>
      </c>
      <c r="E63" s="86">
        <v>0</v>
      </c>
      <c r="F63" s="86">
        <v>0</v>
      </c>
      <c r="G63" s="86">
        <v>0</v>
      </c>
      <c r="H63" s="86">
        <v>0</v>
      </c>
      <c r="I63" s="86">
        <v>0</v>
      </c>
      <c r="J63" s="86">
        <f>SUM(C63:I63)</f>
        <v>461931</v>
      </c>
    </row>
    <row r="64" spans="1:10" x14ac:dyDescent="0.25">
      <c r="A64" s="88" t="s">
        <v>1674</v>
      </c>
      <c r="B64" s="104" t="s">
        <v>1673</v>
      </c>
      <c r="C64" s="86">
        <v>56964.7</v>
      </c>
      <c r="D64" s="86">
        <v>5715</v>
      </c>
      <c r="E64" s="86">
        <v>0</v>
      </c>
      <c r="F64" s="86">
        <v>0</v>
      </c>
      <c r="G64" s="86">
        <v>0</v>
      </c>
      <c r="H64" s="86">
        <v>0</v>
      </c>
      <c r="I64" s="86">
        <v>0</v>
      </c>
      <c r="J64" s="86">
        <f>SUM(C64:I64)</f>
        <v>62679.7</v>
      </c>
    </row>
    <row r="65" spans="1:10" x14ac:dyDescent="0.25">
      <c r="A65" s="88" t="s">
        <v>1594</v>
      </c>
      <c r="B65" s="104" t="s">
        <v>1593</v>
      </c>
      <c r="C65" s="86">
        <v>971821.74</v>
      </c>
      <c r="D65" s="86">
        <v>0</v>
      </c>
      <c r="E65" s="86">
        <v>0</v>
      </c>
      <c r="F65" s="86">
        <v>0</v>
      </c>
      <c r="G65" s="86">
        <v>0</v>
      </c>
      <c r="H65" s="86">
        <v>0</v>
      </c>
      <c r="I65" s="86">
        <v>0</v>
      </c>
      <c r="J65" s="86">
        <f>SUM(C65:I65)</f>
        <v>971821.74</v>
      </c>
    </row>
    <row r="66" spans="1:10" x14ac:dyDescent="0.25">
      <c r="A66" s="88" t="s">
        <v>1672</v>
      </c>
      <c r="B66" s="104" t="s">
        <v>1671</v>
      </c>
      <c r="C66" s="86">
        <v>76761.77</v>
      </c>
      <c r="D66" s="86">
        <v>44790</v>
      </c>
      <c r="E66" s="86">
        <v>0</v>
      </c>
      <c r="F66" s="86">
        <v>0</v>
      </c>
      <c r="G66" s="86">
        <v>0</v>
      </c>
      <c r="H66" s="86">
        <v>0</v>
      </c>
      <c r="I66" s="86">
        <v>0</v>
      </c>
      <c r="J66" s="86">
        <f>SUM(C66:I66)</f>
        <v>121551.77</v>
      </c>
    </row>
    <row r="67" spans="1:10" x14ac:dyDescent="0.25">
      <c r="A67" s="88" t="s">
        <v>1929</v>
      </c>
      <c r="B67" s="104" t="s">
        <v>1928</v>
      </c>
      <c r="C67" s="86">
        <v>0</v>
      </c>
      <c r="D67" s="86">
        <v>1988986.69</v>
      </c>
      <c r="E67" s="86">
        <v>0</v>
      </c>
      <c r="F67" s="86">
        <v>0</v>
      </c>
      <c r="G67" s="86">
        <v>0</v>
      </c>
      <c r="H67" s="86">
        <v>0</v>
      </c>
      <c r="I67" s="86">
        <v>0</v>
      </c>
      <c r="J67" s="86">
        <f>SUM(C67:I67)</f>
        <v>1988986.69</v>
      </c>
    </row>
    <row r="68" spans="1:10" ht="22.5" x14ac:dyDescent="0.25">
      <c r="A68" s="88" t="s">
        <v>1927</v>
      </c>
      <c r="B68" s="104" t="s">
        <v>1926</v>
      </c>
      <c r="C68" s="86">
        <v>0</v>
      </c>
      <c r="D68" s="86">
        <v>0</v>
      </c>
      <c r="E68" s="86">
        <v>12505427.949999999</v>
      </c>
      <c r="F68" s="86">
        <v>0</v>
      </c>
      <c r="G68" s="86">
        <v>0</v>
      </c>
      <c r="H68" s="86">
        <v>0</v>
      </c>
      <c r="I68" s="86">
        <v>0</v>
      </c>
      <c r="J68" s="86">
        <f>SUM(C68:I68)</f>
        <v>12505427.949999999</v>
      </c>
    </row>
    <row r="69" spans="1:10" ht="22.5" x14ac:dyDescent="0.25">
      <c r="A69" s="88" t="s">
        <v>1925</v>
      </c>
      <c r="B69" s="104" t="s">
        <v>1924</v>
      </c>
      <c r="C69" s="86">
        <v>0</v>
      </c>
      <c r="D69" s="86">
        <v>0</v>
      </c>
      <c r="E69" s="86">
        <v>2028389.98</v>
      </c>
      <c r="F69" s="86">
        <v>0</v>
      </c>
      <c r="G69" s="86">
        <v>0</v>
      </c>
      <c r="H69" s="86">
        <v>0</v>
      </c>
      <c r="I69" s="86">
        <v>0</v>
      </c>
      <c r="J69" s="86">
        <f>SUM(C69:I69)</f>
        <v>2028389.98</v>
      </c>
    </row>
    <row r="70" spans="1:10" ht="22.5" x14ac:dyDescent="0.25">
      <c r="A70" s="88" t="s">
        <v>1923</v>
      </c>
      <c r="B70" s="104" t="s">
        <v>1922</v>
      </c>
      <c r="C70" s="86">
        <v>0</v>
      </c>
      <c r="D70" s="86">
        <v>0</v>
      </c>
      <c r="E70" s="86">
        <v>2325509.94</v>
      </c>
      <c r="F70" s="86">
        <v>0</v>
      </c>
      <c r="G70" s="86">
        <v>0</v>
      </c>
      <c r="H70" s="86">
        <v>0</v>
      </c>
      <c r="I70" s="86">
        <v>0</v>
      </c>
      <c r="J70" s="86">
        <f>SUM(C70:I70)</f>
        <v>2325509.94</v>
      </c>
    </row>
    <row r="71" spans="1:10" x14ac:dyDescent="0.25">
      <c r="A71" s="88" t="s">
        <v>1636</v>
      </c>
      <c r="B71" s="104" t="s">
        <v>1327</v>
      </c>
      <c r="C71" s="86">
        <v>0</v>
      </c>
      <c r="D71" s="86">
        <v>0</v>
      </c>
      <c r="E71" s="86">
        <v>36686.67</v>
      </c>
      <c r="F71" s="86">
        <v>0</v>
      </c>
      <c r="G71" s="86">
        <v>0</v>
      </c>
      <c r="H71" s="86">
        <v>0</v>
      </c>
      <c r="I71" s="86">
        <v>0</v>
      </c>
      <c r="J71" s="86">
        <f>SUM(C71:I71)</f>
        <v>36686.67</v>
      </c>
    </row>
    <row r="72" spans="1:10" x14ac:dyDescent="0.25">
      <c r="A72" s="88" t="s">
        <v>1921</v>
      </c>
      <c r="B72" s="104" t="s">
        <v>1920</v>
      </c>
      <c r="C72" s="86">
        <v>0</v>
      </c>
      <c r="D72" s="86">
        <v>140421</v>
      </c>
      <c r="E72" s="86">
        <v>0</v>
      </c>
      <c r="F72" s="86">
        <v>0</v>
      </c>
      <c r="G72" s="86">
        <v>0</v>
      </c>
      <c r="H72" s="86">
        <v>0</v>
      </c>
      <c r="I72" s="86">
        <v>154143.01</v>
      </c>
      <c r="J72" s="86">
        <f>SUM(C72:I72)</f>
        <v>294564.01</v>
      </c>
    </row>
    <row r="73" spans="1:10" ht="33.75" x14ac:dyDescent="0.25">
      <c r="A73" s="88" t="s">
        <v>1830</v>
      </c>
      <c r="B73" s="104" t="s">
        <v>1829</v>
      </c>
      <c r="C73" s="86">
        <v>15526.4</v>
      </c>
      <c r="D73" s="86">
        <v>4399223.6100000003</v>
      </c>
      <c r="E73" s="86">
        <v>436692.51</v>
      </c>
      <c r="F73" s="86">
        <v>0</v>
      </c>
      <c r="G73" s="86">
        <v>0</v>
      </c>
      <c r="H73" s="86">
        <v>250054.8</v>
      </c>
      <c r="I73" s="86">
        <v>644.92999999999995</v>
      </c>
      <c r="J73" s="86">
        <f>SUM(C73:I73)</f>
        <v>5102142.25</v>
      </c>
    </row>
    <row r="74" spans="1:10" x14ac:dyDescent="0.25">
      <c r="A74" s="88" t="s">
        <v>1824</v>
      </c>
      <c r="B74" s="104" t="s">
        <v>1823</v>
      </c>
      <c r="C74" s="86">
        <v>38593.15</v>
      </c>
      <c r="D74" s="86">
        <v>2063</v>
      </c>
      <c r="E74" s="86">
        <v>0</v>
      </c>
      <c r="F74" s="86">
        <v>0</v>
      </c>
      <c r="G74" s="86">
        <v>0</v>
      </c>
      <c r="H74" s="86">
        <v>0</v>
      </c>
      <c r="I74" s="86">
        <v>300</v>
      </c>
      <c r="J74" s="86">
        <f>SUM(C74:I74)</f>
        <v>40956.15</v>
      </c>
    </row>
    <row r="75" spans="1:10" x14ac:dyDescent="0.25">
      <c r="A75" s="88" t="s">
        <v>1919</v>
      </c>
      <c r="B75" s="104" t="s">
        <v>1918</v>
      </c>
      <c r="C75" s="86">
        <v>0</v>
      </c>
      <c r="D75" s="86">
        <v>94651.38</v>
      </c>
      <c r="E75" s="86">
        <v>0</v>
      </c>
      <c r="F75" s="86">
        <v>0</v>
      </c>
      <c r="G75" s="86">
        <v>0</v>
      </c>
      <c r="H75" s="86">
        <v>0</v>
      </c>
      <c r="I75" s="86">
        <v>0</v>
      </c>
      <c r="J75" s="86">
        <f>SUM(C75:I75)</f>
        <v>94651.38</v>
      </c>
    </row>
    <row r="76" spans="1:10" x14ac:dyDescent="0.25">
      <c r="A76" s="88" t="s">
        <v>1917</v>
      </c>
      <c r="B76" s="104" t="s">
        <v>1916</v>
      </c>
      <c r="C76" s="86">
        <v>0</v>
      </c>
      <c r="D76" s="86">
        <v>244620.63</v>
      </c>
      <c r="E76" s="86">
        <v>0</v>
      </c>
      <c r="F76" s="86">
        <v>0</v>
      </c>
      <c r="G76" s="86">
        <v>0</v>
      </c>
      <c r="H76" s="86">
        <v>0</v>
      </c>
      <c r="I76" s="86">
        <v>0</v>
      </c>
      <c r="J76" s="86">
        <f>SUM(C76:I76)</f>
        <v>244620.63</v>
      </c>
    </row>
    <row r="77" spans="1:10" x14ac:dyDescent="0.25">
      <c r="A77" s="88" t="s">
        <v>1915</v>
      </c>
      <c r="B77" s="104" t="s">
        <v>1914</v>
      </c>
      <c r="C77" s="86">
        <v>0</v>
      </c>
      <c r="D77" s="86">
        <v>6052590.9900000002</v>
      </c>
      <c r="E77" s="86">
        <v>157924.96</v>
      </c>
      <c r="F77" s="86">
        <v>0</v>
      </c>
      <c r="G77" s="86">
        <v>0</v>
      </c>
      <c r="H77" s="86">
        <v>26863.97</v>
      </c>
      <c r="I77" s="86">
        <v>0</v>
      </c>
      <c r="J77" s="86">
        <f>SUM(C77:I77)</f>
        <v>6237379.9199999999</v>
      </c>
    </row>
    <row r="78" spans="1:10" x14ac:dyDescent="0.25">
      <c r="A78" s="88" t="s">
        <v>1913</v>
      </c>
      <c r="B78" s="104" t="s">
        <v>1912</v>
      </c>
      <c r="C78" s="86">
        <v>0</v>
      </c>
      <c r="D78" s="86">
        <v>22597.52</v>
      </c>
      <c r="E78" s="86">
        <v>0</v>
      </c>
      <c r="F78" s="86">
        <v>0</v>
      </c>
      <c r="G78" s="86">
        <v>0</v>
      </c>
      <c r="H78" s="86">
        <v>0</v>
      </c>
      <c r="I78" s="86">
        <v>0</v>
      </c>
      <c r="J78" s="86">
        <f>SUM(C78:I78)</f>
        <v>22597.52</v>
      </c>
    </row>
    <row r="79" spans="1:10" ht="22.5" x14ac:dyDescent="0.25">
      <c r="A79" s="88" t="s">
        <v>1911</v>
      </c>
      <c r="B79" s="104" t="s">
        <v>1910</v>
      </c>
      <c r="C79" s="86">
        <v>0</v>
      </c>
      <c r="D79" s="86">
        <v>14899661.74</v>
      </c>
      <c r="E79" s="86">
        <v>0</v>
      </c>
      <c r="F79" s="86">
        <v>0</v>
      </c>
      <c r="G79" s="86">
        <v>0</v>
      </c>
      <c r="H79" s="86">
        <v>0</v>
      </c>
      <c r="I79" s="86">
        <v>0</v>
      </c>
      <c r="J79" s="86">
        <f>SUM(C79:I79)</f>
        <v>14899661.74</v>
      </c>
    </row>
    <row r="80" spans="1:10" ht="22.5" x14ac:dyDescent="0.25">
      <c r="A80" s="88" t="s">
        <v>1909</v>
      </c>
      <c r="B80" s="104" t="s">
        <v>1908</v>
      </c>
      <c r="C80" s="86">
        <v>0</v>
      </c>
      <c r="D80" s="86">
        <v>15527439.949999999</v>
      </c>
      <c r="E80" s="86">
        <v>0</v>
      </c>
      <c r="F80" s="86">
        <v>0</v>
      </c>
      <c r="G80" s="86">
        <v>0</v>
      </c>
      <c r="H80" s="86">
        <v>0</v>
      </c>
      <c r="I80" s="86">
        <v>0</v>
      </c>
      <c r="J80" s="86">
        <f>SUM(C80:I80)</f>
        <v>15527439.949999999</v>
      </c>
    </row>
    <row r="81" spans="1:10" x14ac:dyDescent="0.25">
      <c r="A81" s="88" t="s">
        <v>1907</v>
      </c>
      <c r="B81" s="104" t="s">
        <v>1906</v>
      </c>
      <c r="C81" s="86">
        <v>0</v>
      </c>
      <c r="D81" s="86">
        <v>3264443.48</v>
      </c>
      <c r="E81" s="86">
        <v>0</v>
      </c>
      <c r="F81" s="86">
        <v>0</v>
      </c>
      <c r="G81" s="86">
        <v>0</v>
      </c>
      <c r="H81" s="86">
        <v>0</v>
      </c>
      <c r="I81" s="86">
        <v>0</v>
      </c>
      <c r="J81" s="86">
        <f>SUM(C81:I81)</f>
        <v>3264443.48</v>
      </c>
    </row>
    <row r="82" spans="1:10" x14ac:dyDescent="0.25">
      <c r="A82" s="88" t="s">
        <v>1905</v>
      </c>
      <c r="B82" s="104" t="s">
        <v>1904</v>
      </c>
      <c r="C82" s="86">
        <v>0</v>
      </c>
      <c r="D82" s="86">
        <v>20573.48</v>
      </c>
      <c r="E82" s="86">
        <v>0</v>
      </c>
      <c r="F82" s="86">
        <v>0</v>
      </c>
      <c r="G82" s="86">
        <v>0</v>
      </c>
      <c r="H82" s="86">
        <v>0</v>
      </c>
      <c r="I82" s="86">
        <v>0</v>
      </c>
      <c r="J82" s="86">
        <f>SUM(C82:I82)</f>
        <v>20573.48</v>
      </c>
    </row>
    <row r="83" spans="1:10" x14ac:dyDescent="0.25">
      <c r="A83" s="88" t="s">
        <v>1903</v>
      </c>
      <c r="B83" s="104" t="s">
        <v>1902</v>
      </c>
      <c r="C83" s="86">
        <v>0</v>
      </c>
      <c r="D83" s="86">
        <v>75147.5</v>
      </c>
      <c r="E83" s="86">
        <v>0</v>
      </c>
      <c r="F83" s="86">
        <v>0</v>
      </c>
      <c r="G83" s="86">
        <v>0</v>
      </c>
      <c r="H83" s="86">
        <v>0</v>
      </c>
      <c r="I83" s="86">
        <v>0</v>
      </c>
      <c r="J83" s="86">
        <f>SUM(C83:I83)</f>
        <v>75147.5</v>
      </c>
    </row>
    <row r="84" spans="1:10" x14ac:dyDescent="0.25">
      <c r="A84" s="88" t="s">
        <v>1901</v>
      </c>
      <c r="B84" s="104" t="s">
        <v>1327</v>
      </c>
      <c r="C84" s="86">
        <v>0</v>
      </c>
      <c r="D84" s="86">
        <v>4846569.49</v>
      </c>
      <c r="E84" s="86">
        <v>0</v>
      </c>
      <c r="F84" s="86">
        <v>0</v>
      </c>
      <c r="G84" s="86">
        <v>0</v>
      </c>
      <c r="H84" s="86">
        <v>0</v>
      </c>
      <c r="I84" s="86">
        <v>0</v>
      </c>
      <c r="J84" s="86">
        <f>SUM(C84:I84)</f>
        <v>4846569.49</v>
      </c>
    </row>
    <row r="85" spans="1:10" ht="33.75" x14ac:dyDescent="0.25">
      <c r="A85" s="88" t="s">
        <v>1900</v>
      </c>
      <c r="B85" s="104" t="s">
        <v>1899</v>
      </c>
      <c r="C85" s="86">
        <v>0</v>
      </c>
      <c r="D85" s="86">
        <v>336</v>
      </c>
      <c r="E85" s="86">
        <v>47324242.950000003</v>
      </c>
      <c r="F85" s="86">
        <v>0</v>
      </c>
      <c r="G85" s="86">
        <v>0</v>
      </c>
      <c r="H85" s="86">
        <v>0</v>
      </c>
      <c r="I85" s="86">
        <v>0</v>
      </c>
      <c r="J85" s="86">
        <f>SUM(C85:I85)</f>
        <v>47324578.950000003</v>
      </c>
    </row>
    <row r="86" spans="1:10" ht="22.5" x14ac:dyDescent="0.25">
      <c r="A86" s="88" t="s">
        <v>1898</v>
      </c>
      <c r="B86" s="104" t="s">
        <v>1897</v>
      </c>
      <c r="C86" s="86">
        <v>0</v>
      </c>
      <c r="D86" s="86">
        <v>0</v>
      </c>
      <c r="E86" s="86">
        <v>0</v>
      </c>
      <c r="F86" s="86">
        <v>0</v>
      </c>
      <c r="G86" s="86">
        <v>0</v>
      </c>
      <c r="H86" s="86">
        <v>17907795.300000001</v>
      </c>
      <c r="I86" s="86">
        <v>0</v>
      </c>
      <c r="J86" s="86">
        <f>SUM(C86:I86)</f>
        <v>17907795.300000001</v>
      </c>
    </row>
    <row r="87" spans="1:10" x14ac:dyDescent="0.25">
      <c r="A87" s="88" t="s">
        <v>1896</v>
      </c>
      <c r="B87" s="104" t="s">
        <v>1895</v>
      </c>
      <c r="C87" s="86">
        <v>0</v>
      </c>
      <c r="D87" s="86">
        <v>2159579.84</v>
      </c>
      <c r="E87" s="86">
        <v>0</v>
      </c>
      <c r="F87" s="86">
        <v>0</v>
      </c>
      <c r="G87" s="86">
        <v>0</v>
      </c>
      <c r="H87" s="86">
        <v>0</v>
      </c>
      <c r="I87" s="86">
        <v>0</v>
      </c>
      <c r="J87" s="86">
        <f>SUM(C87:I87)</f>
        <v>2159579.84</v>
      </c>
    </row>
    <row r="88" spans="1:10" x14ac:dyDescent="0.25">
      <c r="A88" s="88" t="s">
        <v>1822</v>
      </c>
      <c r="B88" s="104" t="s">
        <v>1821</v>
      </c>
      <c r="C88" s="86">
        <v>0</v>
      </c>
      <c r="D88" s="86">
        <v>0</v>
      </c>
      <c r="E88" s="86">
        <v>22311</v>
      </c>
      <c r="F88" s="86">
        <v>0</v>
      </c>
      <c r="G88" s="86">
        <v>0</v>
      </c>
      <c r="H88" s="86">
        <v>29382.7</v>
      </c>
      <c r="I88" s="86">
        <v>70</v>
      </c>
      <c r="J88" s="86">
        <f>SUM(C88:I88)</f>
        <v>51763.7</v>
      </c>
    </row>
    <row r="89" spans="1:10" x14ac:dyDescent="0.25">
      <c r="A89" s="88" t="s">
        <v>1820</v>
      </c>
      <c r="B89" s="104" t="s">
        <v>1819</v>
      </c>
      <c r="C89" s="86">
        <v>0</v>
      </c>
      <c r="D89" s="86">
        <v>0</v>
      </c>
      <c r="E89" s="86">
        <v>0</v>
      </c>
      <c r="F89" s="86">
        <v>0</v>
      </c>
      <c r="G89" s="86">
        <v>0</v>
      </c>
      <c r="H89" s="86">
        <v>8256.4699999999993</v>
      </c>
      <c r="I89" s="86">
        <v>0</v>
      </c>
      <c r="J89" s="86">
        <f>SUM(C89:I89)</f>
        <v>8256.4699999999993</v>
      </c>
    </row>
    <row r="90" spans="1:10" x14ac:dyDescent="0.25">
      <c r="A90" s="88" t="s">
        <v>1894</v>
      </c>
      <c r="B90" s="104" t="s">
        <v>1893</v>
      </c>
      <c r="C90" s="86">
        <v>0</v>
      </c>
      <c r="D90" s="86">
        <v>0</v>
      </c>
      <c r="E90" s="86">
        <v>0</v>
      </c>
      <c r="F90" s="86">
        <v>0</v>
      </c>
      <c r="G90" s="86">
        <v>0</v>
      </c>
      <c r="H90" s="86">
        <v>0</v>
      </c>
      <c r="I90" s="86">
        <v>2042607</v>
      </c>
      <c r="J90" s="86">
        <f>SUM(C90:I90)</f>
        <v>2042607</v>
      </c>
    </row>
    <row r="91" spans="1:10" x14ac:dyDescent="0.25">
      <c r="A91" s="88" t="s">
        <v>1668</v>
      </c>
      <c r="B91" s="104" t="s">
        <v>1667</v>
      </c>
      <c r="C91" s="86">
        <v>6500</v>
      </c>
      <c r="D91" s="86">
        <v>306072.84000000003</v>
      </c>
      <c r="E91" s="86">
        <v>50560.86</v>
      </c>
      <c r="F91" s="86">
        <v>340022.55</v>
      </c>
      <c r="G91" s="86">
        <v>0</v>
      </c>
      <c r="H91" s="86">
        <v>74655</v>
      </c>
      <c r="I91" s="86">
        <v>873713.36</v>
      </c>
      <c r="J91" s="86">
        <f>SUM(C91:I91)</f>
        <v>1651524.6099999999</v>
      </c>
    </row>
    <row r="92" spans="1:10" ht="33.75" x14ac:dyDescent="0.25">
      <c r="A92" s="88" t="s">
        <v>1590</v>
      </c>
      <c r="B92" s="104" t="s">
        <v>1589</v>
      </c>
      <c r="C92" s="86">
        <v>0</v>
      </c>
      <c r="D92" s="86">
        <v>0</v>
      </c>
      <c r="E92" s="86">
        <v>0</v>
      </c>
      <c r="F92" s="86">
        <v>0</v>
      </c>
      <c r="G92" s="86">
        <v>0</v>
      </c>
      <c r="H92" s="86">
        <v>0</v>
      </c>
      <c r="I92" s="86">
        <v>146023</v>
      </c>
      <c r="J92" s="86">
        <f>SUM(C92:I92)</f>
        <v>146023</v>
      </c>
    </row>
    <row r="93" spans="1:10" ht="22.5" x14ac:dyDescent="0.25">
      <c r="A93" s="88" t="s">
        <v>1664</v>
      </c>
      <c r="B93" s="104" t="s">
        <v>1663</v>
      </c>
      <c r="C93" s="86">
        <v>0</v>
      </c>
      <c r="D93" s="86">
        <v>0</v>
      </c>
      <c r="E93" s="86">
        <v>0</v>
      </c>
      <c r="F93" s="86">
        <v>0</v>
      </c>
      <c r="G93" s="86">
        <v>136020.79999999999</v>
      </c>
      <c r="H93" s="86">
        <v>0</v>
      </c>
      <c r="I93" s="86">
        <v>27367</v>
      </c>
      <c r="J93" s="86">
        <f>SUM(C93:I93)</f>
        <v>163387.79999999999</v>
      </c>
    </row>
    <row r="94" spans="1:10" ht="33.75" x14ac:dyDescent="0.25">
      <c r="A94" s="88" t="s">
        <v>1586</v>
      </c>
      <c r="B94" s="104" t="s">
        <v>1585</v>
      </c>
      <c r="C94" s="86">
        <v>0</v>
      </c>
      <c r="D94" s="86">
        <v>354700</v>
      </c>
      <c r="E94" s="86">
        <v>86400</v>
      </c>
      <c r="F94" s="86">
        <v>0</v>
      </c>
      <c r="G94" s="86">
        <v>1090817.56</v>
      </c>
      <c r="H94" s="86">
        <v>21700</v>
      </c>
      <c r="I94" s="86">
        <v>874911</v>
      </c>
      <c r="J94" s="86">
        <f>SUM(C94:I94)</f>
        <v>2428528.56</v>
      </c>
    </row>
    <row r="95" spans="1:10" x14ac:dyDescent="0.25">
      <c r="A95" s="88" t="s">
        <v>1816</v>
      </c>
      <c r="B95" s="104" t="s">
        <v>1815</v>
      </c>
      <c r="C95" s="86">
        <v>0</v>
      </c>
      <c r="D95" s="86">
        <v>0</v>
      </c>
      <c r="E95" s="86">
        <v>9242</v>
      </c>
      <c r="F95" s="86">
        <v>0</v>
      </c>
      <c r="G95" s="86">
        <v>0</v>
      </c>
      <c r="H95" s="86">
        <v>8032</v>
      </c>
      <c r="I95" s="86">
        <v>0</v>
      </c>
      <c r="J95" s="86">
        <f>SUM(C95:I95)</f>
        <v>17274</v>
      </c>
    </row>
    <row r="96" spans="1:10" ht="22.5" x14ac:dyDescent="0.25">
      <c r="A96" s="88" t="s">
        <v>1892</v>
      </c>
      <c r="B96" s="104" t="s">
        <v>1891</v>
      </c>
      <c r="C96" s="86">
        <v>0</v>
      </c>
      <c r="D96" s="86">
        <v>12531.3</v>
      </c>
      <c r="E96" s="86">
        <v>800</v>
      </c>
      <c r="F96" s="86">
        <v>0</v>
      </c>
      <c r="G96" s="86">
        <v>0</v>
      </c>
      <c r="H96" s="86">
        <v>0</v>
      </c>
      <c r="I96" s="86">
        <v>0</v>
      </c>
      <c r="J96" s="86">
        <f>SUM(C96:I96)</f>
        <v>13331.3</v>
      </c>
    </row>
    <row r="97" spans="1:10" ht="22.5" x14ac:dyDescent="0.25">
      <c r="A97" s="206" t="s">
        <v>1814</v>
      </c>
      <c r="B97" s="205" t="s">
        <v>1813</v>
      </c>
      <c r="C97" s="204">
        <v>0</v>
      </c>
      <c r="D97" s="204">
        <v>4681.25</v>
      </c>
      <c r="E97" s="204">
        <v>25708.13</v>
      </c>
      <c r="F97" s="204">
        <v>0</v>
      </c>
      <c r="G97" s="204">
        <v>0</v>
      </c>
      <c r="H97" s="204">
        <v>118499.73</v>
      </c>
      <c r="I97" s="204">
        <v>0</v>
      </c>
      <c r="J97" s="204">
        <f>SUM(C97:I97)</f>
        <v>148889.10999999999</v>
      </c>
    </row>
    <row r="98" spans="1:10" ht="12.75" x14ac:dyDescent="0.25">
      <c r="A98" s="43" t="s">
        <v>1584</v>
      </c>
      <c r="B98" s="42"/>
      <c r="C98" s="180">
        <v>1754.8</v>
      </c>
      <c r="D98" s="180">
        <v>1201392.57</v>
      </c>
      <c r="E98" s="180">
        <v>11553712</v>
      </c>
      <c r="F98" s="180">
        <v>245500</v>
      </c>
      <c r="G98" s="180">
        <v>906000</v>
      </c>
      <c r="H98" s="180">
        <v>9979594.8699999992</v>
      </c>
      <c r="I98" s="180">
        <v>17.809999999999999</v>
      </c>
      <c r="J98" s="180">
        <f>SUM(C98:I98)</f>
        <v>23887972.050000001</v>
      </c>
    </row>
    <row r="99" spans="1:10" ht="22.5" x14ac:dyDescent="0.25">
      <c r="A99" s="88" t="s">
        <v>1890</v>
      </c>
      <c r="B99" s="104" t="s">
        <v>1889</v>
      </c>
      <c r="C99" s="86">
        <v>0</v>
      </c>
      <c r="D99" s="86">
        <v>242430.93</v>
      </c>
      <c r="E99" s="86">
        <v>0</v>
      </c>
      <c r="F99" s="86">
        <v>0</v>
      </c>
      <c r="G99" s="86">
        <v>0</v>
      </c>
      <c r="H99" s="86">
        <v>0</v>
      </c>
      <c r="I99" s="86">
        <v>0</v>
      </c>
      <c r="J99" s="86">
        <f>SUM(C99:I99)</f>
        <v>242430.93</v>
      </c>
    </row>
    <row r="100" spans="1:10" x14ac:dyDescent="0.25">
      <c r="A100" s="88" t="s">
        <v>1723</v>
      </c>
      <c r="B100" s="104" t="s">
        <v>1327</v>
      </c>
      <c r="C100" s="86">
        <v>0</v>
      </c>
      <c r="D100" s="86">
        <v>582930</v>
      </c>
      <c r="E100" s="86">
        <v>0</v>
      </c>
      <c r="F100" s="86">
        <v>0</v>
      </c>
      <c r="G100" s="86">
        <v>0</v>
      </c>
      <c r="H100" s="86">
        <v>0</v>
      </c>
      <c r="I100" s="86">
        <v>0</v>
      </c>
      <c r="J100" s="86">
        <f>SUM(C100:I100)</f>
        <v>582930</v>
      </c>
    </row>
    <row r="101" spans="1:10" x14ac:dyDescent="0.25">
      <c r="A101" s="88" t="s">
        <v>1888</v>
      </c>
      <c r="B101" s="104" t="s">
        <v>1887</v>
      </c>
      <c r="C101" s="86">
        <v>0</v>
      </c>
      <c r="D101" s="86">
        <v>0</v>
      </c>
      <c r="E101" s="86">
        <v>4938337.8899999997</v>
      </c>
      <c r="F101" s="86">
        <v>0</v>
      </c>
      <c r="G101" s="86">
        <v>0</v>
      </c>
      <c r="H101" s="86">
        <v>0</v>
      </c>
      <c r="I101" s="86">
        <v>0</v>
      </c>
      <c r="J101" s="86">
        <f>SUM(C101:I101)</f>
        <v>4938337.8899999997</v>
      </c>
    </row>
    <row r="102" spans="1:10" x14ac:dyDescent="0.25">
      <c r="A102" s="88" t="s">
        <v>1886</v>
      </c>
      <c r="B102" s="104" t="s">
        <v>1885</v>
      </c>
      <c r="C102" s="86">
        <v>0</v>
      </c>
      <c r="D102" s="86">
        <v>0</v>
      </c>
      <c r="E102" s="86">
        <v>661738.6</v>
      </c>
      <c r="F102" s="86">
        <v>0</v>
      </c>
      <c r="G102" s="86">
        <v>0</v>
      </c>
      <c r="H102" s="86">
        <v>0</v>
      </c>
      <c r="I102" s="86">
        <v>0</v>
      </c>
      <c r="J102" s="86">
        <f>SUM(C102:I102)</f>
        <v>661738.6</v>
      </c>
    </row>
    <row r="103" spans="1:10" ht="22.5" x14ac:dyDescent="0.25">
      <c r="A103" s="88" t="s">
        <v>1884</v>
      </c>
      <c r="B103" s="104" t="s">
        <v>1883</v>
      </c>
      <c r="C103" s="86">
        <v>0</v>
      </c>
      <c r="D103" s="86">
        <v>0</v>
      </c>
      <c r="E103" s="86">
        <v>0</v>
      </c>
      <c r="F103" s="86">
        <v>245500</v>
      </c>
      <c r="G103" s="86">
        <v>0</v>
      </c>
      <c r="H103" s="86">
        <v>0</v>
      </c>
      <c r="I103" s="86">
        <v>0</v>
      </c>
      <c r="J103" s="86">
        <f>SUM(C103:I103)</f>
        <v>245500</v>
      </c>
    </row>
    <row r="104" spans="1:10" ht="22.5" x14ac:dyDescent="0.25">
      <c r="A104" s="88" t="s">
        <v>1882</v>
      </c>
      <c r="B104" s="104" t="s">
        <v>1881</v>
      </c>
      <c r="C104" s="86">
        <v>0</v>
      </c>
      <c r="D104" s="86">
        <v>0</v>
      </c>
      <c r="E104" s="86">
        <v>0</v>
      </c>
      <c r="F104" s="86">
        <v>0</v>
      </c>
      <c r="G104" s="86">
        <v>906000</v>
      </c>
      <c r="H104" s="86">
        <v>0</v>
      </c>
      <c r="I104" s="86">
        <v>0</v>
      </c>
      <c r="J104" s="86">
        <f>SUM(C104:I104)</f>
        <v>906000</v>
      </c>
    </row>
    <row r="105" spans="1:10" ht="22.5" x14ac:dyDescent="0.25">
      <c r="A105" s="88" t="s">
        <v>1720</v>
      </c>
      <c r="B105" s="104" t="s">
        <v>1719</v>
      </c>
      <c r="C105" s="86">
        <v>0</v>
      </c>
      <c r="D105" s="86">
        <v>0</v>
      </c>
      <c r="E105" s="86">
        <v>31287.21</v>
      </c>
      <c r="F105" s="86">
        <v>0</v>
      </c>
      <c r="G105" s="86">
        <v>0</v>
      </c>
      <c r="H105" s="86">
        <v>0</v>
      </c>
      <c r="I105" s="86">
        <v>0</v>
      </c>
      <c r="J105" s="86">
        <f>SUM(C105:I105)</f>
        <v>31287.21</v>
      </c>
    </row>
    <row r="106" spans="1:10" ht="22.5" x14ac:dyDescent="0.25">
      <c r="A106" s="88" t="s">
        <v>1850</v>
      </c>
      <c r="B106" s="104" t="s">
        <v>1849</v>
      </c>
      <c r="C106" s="86">
        <v>0</v>
      </c>
      <c r="D106" s="86">
        <v>116583.37</v>
      </c>
      <c r="E106" s="86">
        <v>1790</v>
      </c>
      <c r="F106" s="86">
        <v>0</v>
      </c>
      <c r="G106" s="86">
        <v>0</v>
      </c>
      <c r="H106" s="86">
        <v>0</v>
      </c>
      <c r="I106" s="86">
        <v>0</v>
      </c>
      <c r="J106" s="86">
        <f>SUM(C106:I106)</f>
        <v>118373.37</v>
      </c>
    </row>
    <row r="107" spans="1:10" ht="22.5" x14ac:dyDescent="0.25">
      <c r="A107" s="88" t="s">
        <v>1880</v>
      </c>
      <c r="B107" s="104" t="s">
        <v>1879</v>
      </c>
      <c r="C107" s="86">
        <v>0</v>
      </c>
      <c r="D107" s="86">
        <v>133636.32999999999</v>
      </c>
      <c r="E107" s="86">
        <v>0</v>
      </c>
      <c r="F107" s="86">
        <v>0</v>
      </c>
      <c r="G107" s="86">
        <v>0</v>
      </c>
      <c r="H107" s="86">
        <v>0</v>
      </c>
      <c r="I107" s="86">
        <v>17.809999999999999</v>
      </c>
      <c r="J107" s="86">
        <f>SUM(C107:I107)</f>
        <v>133654.13999999998</v>
      </c>
    </row>
    <row r="108" spans="1:10" ht="22.5" x14ac:dyDescent="0.25">
      <c r="A108" s="88" t="s">
        <v>1878</v>
      </c>
      <c r="B108" s="104" t="s">
        <v>1877</v>
      </c>
      <c r="C108" s="86">
        <v>0</v>
      </c>
      <c r="D108" s="86">
        <v>16865.25</v>
      </c>
      <c r="E108" s="86">
        <v>5259952.58</v>
      </c>
      <c r="F108" s="86">
        <v>0</v>
      </c>
      <c r="G108" s="86">
        <v>0</v>
      </c>
      <c r="H108" s="86">
        <v>9972187.4000000004</v>
      </c>
      <c r="I108" s="86">
        <v>0</v>
      </c>
      <c r="J108" s="86">
        <f>SUM(C108:I108)</f>
        <v>15249005.23</v>
      </c>
    </row>
    <row r="109" spans="1:10" ht="22.5" x14ac:dyDescent="0.25">
      <c r="A109" s="88" t="s">
        <v>1848</v>
      </c>
      <c r="B109" s="104" t="s">
        <v>1847</v>
      </c>
      <c r="C109" s="86">
        <v>0</v>
      </c>
      <c r="D109" s="86">
        <v>17046.04</v>
      </c>
      <c r="E109" s="86">
        <v>10.17</v>
      </c>
      <c r="F109" s="86">
        <v>0</v>
      </c>
      <c r="G109" s="86">
        <v>0</v>
      </c>
      <c r="H109" s="86">
        <v>532.89</v>
      </c>
      <c r="I109" s="86">
        <v>0</v>
      </c>
      <c r="J109" s="86">
        <f>SUM(C109:I109)</f>
        <v>17589.099999999999</v>
      </c>
    </row>
    <row r="110" spans="1:10" x14ac:dyDescent="0.25">
      <c r="A110" s="88" t="s">
        <v>1876</v>
      </c>
      <c r="B110" s="104" t="s">
        <v>1875</v>
      </c>
      <c r="C110" s="86">
        <v>0</v>
      </c>
      <c r="D110" s="86">
        <v>0</v>
      </c>
      <c r="E110" s="86">
        <v>235749.65</v>
      </c>
      <c r="F110" s="86">
        <v>0</v>
      </c>
      <c r="G110" s="86">
        <v>0</v>
      </c>
      <c r="H110" s="86">
        <v>0</v>
      </c>
      <c r="I110" s="86">
        <v>0</v>
      </c>
      <c r="J110" s="86">
        <f>SUM(C110:I110)</f>
        <v>235749.65</v>
      </c>
    </row>
    <row r="111" spans="1:10" ht="22.5" x14ac:dyDescent="0.25">
      <c r="A111" s="88" t="s">
        <v>1655</v>
      </c>
      <c r="B111" s="104" t="s">
        <v>1654</v>
      </c>
      <c r="C111" s="86">
        <v>0</v>
      </c>
      <c r="D111" s="86">
        <v>66704.649999999994</v>
      </c>
      <c r="E111" s="86">
        <v>402706.37</v>
      </c>
      <c r="F111" s="86">
        <v>0</v>
      </c>
      <c r="G111" s="86">
        <v>0</v>
      </c>
      <c r="H111" s="86">
        <v>0</v>
      </c>
      <c r="I111" s="86">
        <v>0</v>
      </c>
      <c r="J111" s="86">
        <f>SUM(C111:I111)</f>
        <v>469411.02</v>
      </c>
    </row>
    <row r="112" spans="1:10" x14ac:dyDescent="0.25">
      <c r="A112" s="88" t="s">
        <v>1716</v>
      </c>
      <c r="B112" s="104" t="s">
        <v>1715</v>
      </c>
      <c r="C112" s="86">
        <v>1754.8</v>
      </c>
      <c r="D112" s="86">
        <v>0</v>
      </c>
      <c r="E112" s="86">
        <v>0</v>
      </c>
      <c r="F112" s="86">
        <v>0</v>
      </c>
      <c r="G112" s="86">
        <v>0</v>
      </c>
      <c r="H112" s="86">
        <v>0</v>
      </c>
      <c r="I112" s="86">
        <v>0</v>
      </c>
      <c r="J112" s="86">
        <f>SUM(C112:I112)</f>
        <v>1754.8</v>
      </c>
    </row>
    <row r="113" spans="1:10" ht="33.75" x14ac:dyDescent="0.25">
      <c r="A113" s="88" t="s">
        <v>1874</v>
      </c>
      <c r="B113" s="104" t="s">
        <v>1873</v>
      </c>
      <c r="C113" s="86">
        <v>0</v>
      </c>
      <c r="D113" s="86">
        <v>220</v>
      </c>
      <c r="E113" s="86">
        <v>22139.53</v>
      </c>
      <c r="F113" s="86">
        <v>0</v>
      </c>
      <c r="G113" s="86">
        <v>0</v>
      </c>
      <c r="H113" s="86">
        <v>0</v>
      </c>
      <c r="I113" s="86">
        <v>0</v>
      </c>
      <c r="J113" s="86">
        <f>SUM(C113:I113)</f>
        <v>22359.53</v>
      </c>
    </row>
    <row r="114" spans="1:10" x14ac:dyDescent="0.25">
      <c r="A114" s="206" t="s">
        <v>1712</v>
      </c>
      <c r="B114" s="205" t="s">
        <v>1711</v>
      </c>
      <c r="C114" s="204">
        <v>0</v>
      </c>
      <c r="D114" s="204">
        <v>24976</v>
      </c>
      <c r="E114" s="204">
        <v>0</v>
      </c>
      <c r="F114" s="204">
        <v>0</v>
      </c>
      <c r="G114" s="204">
        <v>0</v>
      </c>
      <c r="H114" s="204">
        <v>6874.58</v>
      </c>
      <c r="I114" s="204">
        <v>0</v>
      </c>
      <c r="J114" s="204">
        <f>SUM(C114:I114)</f>
        <v>31850.58</v>
      </c>
    </row>
    <row r="116" spans="1:10" ht="9" customHeight="1" x14ac:dyDescent="0.25">
      <c r="A116" s="203" t="s">
        <v>1581</v>
      </c>
    </row>
  </sheetData>
  <mergeCells count="32">
    <mergeCell ref="D7:D8"/>
    <mergeCell ref="E7:E8"/>
    <mergeCell ref="D18:D19"/>
    <mergeCell ref="E18:E19"/>
    <mergeCell ref="I18:I19"/>
    <mergeCell ref="J18:J19"/>
    <mergeCell ref="A1:D1"/>
    <mergeCell ref="A2:D2"/>
    <mergeCell ref="A4:E4"/>
    <mergeCell ref="A6:E6"/>
    <mergeCell ref="F7:H7"/>
    <mergeCell ref="A7:A8"/>
    <mergeCell ref="F18:H18"/>
    <mergeCell ref="A98:B98"/>
    <mergeCell ref="A20:B20"/>
    <mergeCell ref="A15:B15"/>
    <mergeCell ref="A14:B14"/>
    <mergeCell ref="A10:B10"/>
    <mergeCell ref="A17:E17"/>
    <mergeCell ref="A18:A19"/>
    <mergeCell ref="B18:B19"/>
    <mergeCell ref="C18:C19"/>
    <mergeCell ref="A9:B9"/>
    <mergeCell ref="F1:I1"/>
    <mergeCell ref="F2:I2"/>
    <mergeCell ref="F4:J4"/>
    <mergeCell ref="F6:J6"/>
    <mergeCell ref="F17:J17"/>
    <mergeCell ref="I7:I8"/>
    <mergeCell ref="J7:J8"/>
    <mergeCell ref="B7:B8"/>
    <mergeCell ref="C7:C8"/>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D8" sqref="D8:K8"/>
    </sheetView>
  </sheetViews>
  <sheetFormatPr baseColWidth="10" defaultRowHeight="11.25" x14ac:dyDescent="0.25"/>
  <cols>
    <col min="1" max="1" width="5.7109375" style="23" customWidth="1"/>
    <col min="2" max="2" width="30.7109375" style="23" customWidth="1"/>
    <col min="3" max="12" width="12.7109375" style="23" customWidth="1"/>
    <col min="13" max="16384" width="11.42578125" style="23"/>
  </cols>
  <sheetData>
    <row r="1" spans="1:12" ht="12.75" x14ac:dyDescent="0.25">
      <c r="A1" s="47"/>
      <c r="B1" s="47"/>
      <c r="C1" s="213" t="s">
        <v>41</v>
      </c>
      <c r="D1" s="48"/>
      <c r="E1" s="48"/>
      <c r="F1" s="48"/>
      <c r="G1" s="47" t="s">
        <v>21</v>
      </c>
      <c r="H1" s="213" t="s">
        <v>41</v>
      </c>
      <c r="I1" s="48"/>
      <c r="J1" s="48"/>
      <c r="K1" s="48"/>
      <c r="L1" s="47" t="s">
        <v>21</v>
      </c>
    </row>
    <row r="2" spans="1:12" ht="12.75" x14ac:dyDescent="0.25">
      <c r="A2" s="47"/>
      <c r="B2" s="47"/>
      <c r="C2" s="213" t="s">
        <v>1635</v>
      </c>
      <c r="D2" s="48"/>
      <c r="E2" s="48"/>
      <c r="F2" s="48"/>
      <c r="G2" s="47" t="s">
        <v>1872</v>
      </c>
      <c r="H2" s="213" t="s">
        <v>1635</v>
      </c>
      <c r="I2" s="48"/>
      <c r="J2" s="48"/>
      <c r="K2" s="48"/>
      <c r="L2" s="47" t="s">
        <v>1872</v>
      </c>
    </row>
    <row r="3" spans="1:12" x14ac:dyDescent="0.25">
      <c r="A3" s="196"/>
      <c r="B3" s="196"/>
      <c r="C3" s="196"/>
      <c r="D3" s="196"/>
      <c r="E3" s="196"/>
      <c r="F3" s="196"/>
      <c r="G3" s="196"/>
      <c r="H3" s="196"/>
      <c r="I3" s="196"/>
      <c r="J3" s="196"/>
      <c r="K3" s="196"/>
      <c r="L3" s="196"/>
    </row>
    <row r="4" spans="1:12" ht="12.75" x14ac:dyDescent="0.25">
      <c r="A4" s="196"/>
      <c r="B4" s="196"/>
      <c r="C4" s="195" t="s">
        <v>1871</v>
      </c>
      <c r="D4" s="39"/>
      <c r="E4" s="39"/>
      <c r="F4" s="39"/>
      <c r="G4" s="39"/>
      <c r="H4" s="195" t="s">
        <v>1870</v>
      </c>
      <c r="I4" s="39"/>
      <c r="J4" s="39"/>
      <c r="K4" s="39"/>
      <c r="L4" s="39"/>
    </row>
    <row r="5" spans="1:12" x14ac:dyDescent="0.25">
      <c r="A5" s="196"/>
      <c r="B5" s="196"/>
      <c r="C5" s="196"/>
      <c r="D5" s="196"/>
      <c r="E5" s="196"/>
      <c r="F5" s="196"/>
      <c r="G5" s="196"/>
      <c r="H5" s="196"/>
      <c r="I5" s="196"/>
      <c r="J5" s="196"/>
      <c r="K5" s="196"/>
      <c r="L5" s="196"/>
    </row>
    <row r="6" spans="1:12" ht="12.75" x14ac:dyDescent="0.25">
      <c r="A6" s="196"/>
      <c r="B6" s="196"/>
      <c r="C6" s="195" t="s">
        <v>29</v>
      </c>
      <c r="D6" s="39"/>
      <c r="E6" s="39"/>
      <c r="F6" s="39"/>
      <c r="G6" s="39"/>
      <c r="H6" s="195" t="s">
        <v>29</v>
      </c>
      <c r="I6" s="39"/>
      <c r="J6" s="39"/>
      <c r="K6" s="39"/>
      <c r="L6" s="39"/>
    </row>
    <row r="7" spans="1:12" ht="33.75" x14ac:dyDescent="0.25">
      <c r="A7" s="34" t="s">
        <v>1629</v>
      </c>
      <c r="B7" s="34" t="s">
        <v>315</v>
      </c>
      <c r="C7" s="33" t="s">
        <v>1841</v>
      </c>
      <c r="D7" s="33" t="s">
        <v>1840</v>
      </c>
      <c r="E7" s="33" t="s">
        <v>1839</v>
      </c>
      <c r="F7" s="33" t="s">
        <v>1838</v>
      </c>
      <c r="G7" s="33" t="s">
        <v>1837</v>
      </c>
      <c r="H7" s="33" t="s">
        <v>1836</v>
      </c>
      <c r="I7" s="33" t="s">
        <v>1868</v>
      </c>
      <c r="J7" s="33" t="s">
        <v>1833</v>
      </c>
      <c r="K7" s="196"/>
      <c r="L7" s="196"/>
    </row>
    <row r="8" spans="1:12" ht="12.75" x14ac:dyDescent="0.25">
      <c r="A8" s="49" t="s">
        <v>1619</v>
      </c>
      <c r="B8" s="48"/>
      <c r="C8" s="25">
        <v>0</v>
      </c>
      <c r="D8" s="25">
        <v>0</v>
      </c>
      <c r="E8" s="25">
        <v>0</v>
      </c>
      <c r="F8" s="25">
        <v>0</v>
      </c>
      <c r="G8" s="25">
        <v>0</v>
      </c>
      <c r="H8" s="25">
        <v>0</v>
      </c>
      <c r="I8" s="25">
        <v>0</v>
      </c>
      <c r="J8" s="25"/>
    </row>
    <row r="9" spans="1:12" ht="12.75" x14ac:dyDescent="0.25">
      <c r="A9" s="43" t="s">
        <v>1631</v>
      </c>
      <c r="B9" s="42"/>
      <c r="C9" s="180">
        <v>0</v>
      </c>
      <c r="D9" s="180">
        <v>0</v>
      </c>
      <c r="E9" s="180">
        <v>0</v>
      </c>
      <c r="F9" s="180">
        <v>0</v>
      </c>
      <c r="G9" s="180">
        <v>0</v>
      </c>
      <c r="H9" s="180">
        <v>0</v>
      </c>
      <c r="I9" s="180">
        <v>0</v>
      </c>
      <c r="J9" s="180">
        <f>SUM(C9:I9)</f>
        <v>0</v>
      </c>
    </row>
    <row r="10" spans="1:12" ht="12.75" x14ac:dyDescent="0.25">
      <c r="A10" s="43" t="s">
        <v>1630</v>
      </c>
      <c r="B10" s="42"/>
      <c r="C10" s="180">
        <v>0</v>
      </c>
      <c r="D10" s="180">
        <v>0</v>
      </c>
      <c r="E10" s="180">
        <v>0</v>
      </c>
      <c r="F10" s="180">
        <v>0</v>
      </c>
      <c r="G10" s="180">
        <v>0</v>
      </c>
      <c r="H10" s="180">
        <v>0</v>
      </c>
      <c r="I10" s="180">
        <v>0</v>
      </c>
      <c r="J10" s="180">
        <f>SUM(C10:I10)</f>
        <v>0</v>
      </c>
    </row>
    <row r="11" spans="1:12" ht="12.75" x14ac:dyDescent="0.25">
      <c r="A11" s="43" t="s">
        <v>1584</v>
      </c>
      <c r="B11" s="42"/>
      <c r="C11" s="180">
        <v>0</v>
      </c>
      <c r="D11" s="180">
        <v>0</v>
      </c>
      <c r="E11" s="180">
        <v>0</v>
      </c>
      <c r="F11" s="180">
        <v>0</v>
      </c>
      <c r="G11" s="180">
        <v>0</v>
      </c>
      <c r="H11" s="180">
        <v>0</v>
      </c>
      <c r="I11" s="180">
        <v>0</v>
      </c>
      <c r="J11" s="180">
        <f>SUM(C11:I11)</f>
        <v>0</v>
      </c>
    </row>
    <row r="13" spans="1:12" ht="12.75" x14ac:dyDescent="0.25">
      <c r="A13" s="196"/>
      <c r="B13" s="196"/>
      <c r="C13" s="195" t="s">
        <v>28</v>
      </c>
      <c r="D13" s="39"/>
      <c r="E13" s="39"/>
      <c r="F13" s="39"/>
      <c r="G13" s="39"/>
      <c r="H13" s="195" t="s">
        <v>28</v>
      </c>
      <c r="I13" s="39"/>
      <c r="J13" s="39"/>
      <c r="K13" s="39"/>
      <c r="L13" s="39"/>
    </row>
    <row r="14" spans="1:12" ht="60" customHeight="1" x14ac:dyDescent="0.25">
      <c r="A14" s="210" t="s">
        <v>1629</v>
      </c>
      <c r="B14" s="210" t="s">
        <v>315</v>
      </c>
      <c r="C14" s="208" t="s">
        <v>1841</v>
      </c>
      <c r="D14" s="208" t="s">
        <v>1840</v>
      </c>
      <c r="E14" s="208" t="s">
        <v>1839</v>
      </c>
      <c r="F14" s="208" t="s">
        <v>1838</v>
      </c>
      <c r="G14" s="208" t="s">
        <v>1837</v>
      </c>
      <c r="H14" s="208" t="s">
        <v>1836</v>
      </c>
      <c r="I14" s="208" t="s">
        <v>1869</v>
      </c>
      <c r="J14" s="209"/>
      <c r="K14" s="208" t="s">
        <v>1868</v>
      </c>
      <c r="L14" s="208" t="s">
        <v>1833</v>
      </c>
    </row>
    <row r="15" spans="1:12" ht="60" customHeight="1" x14ac:dyDescent="0.25">
      <c r="A15" s="63"/>
      <c r="B15" s="63"/>
      <c r="C15" s="63"/>
      <c r="D15" s="63"/>
      <c r="E15" s="63"/>
      <c r="F15" s="63"/>
      <c r="G15" s="63"/>
      <c r="H15" s="63"/>
      <c r="I15" s="33" t="s">
        <v>1867</v>
      </c>
      <c r="J15" s="33" t="s">
        <v>1866</v>
      </c>
      <c r="K15" s="63"/>
      <c r="L15" s="63"/>
    </row>
    <row r="16" spans="1:12" ht="12.75" x14ac:dyDescent="0.25">
      <c r="A16" s="49" t="s">
        <v>1619</v>
      </c>
      <c r="B16" s="48"/>
      <c r="C16" s="25">
        <v>0</v>
      </c>
      <c r="D16" s="25">
        <v>0</v>
      </c>
      <c r="E16" s="25">
        <v>0</v>
      </c>
      <c r="F16" s="25">
        <v>0</v>
      </c>
      <c r="G16" s="25">
        <v>0</v>
      </c>
      <c r="H16" s="25">
        <v>0</v>
      </c>
      <c r="I16" s="25">
        <v>124589.41</v>
      </c>
      <c r="J16" s="25">
        <v>0</v>
      </c>
      <c r="K16" s="25">
        <v>0</v>
      </c>
      <c r="L16" s="25">
        <f>SUM(C16:K16)</f>
        <v>124589.41</v>
      </c>
    </row>
    <row r="17" spans="1:12" x14ac:dyDescent="0.25">
      <c r="A17" s="88" t="s">
        <v>1822</v>
      </c>
      <c r="B17" s="104" t="s">
        <v>1821</v>
      </c>
      <c r="C17" s="86">
        <v>0</v>
      </c>
      <c r="D17" s="86">
        <v>0</v>
      </c>
      <c r="E17" s="86">
        <v>0</v>
      </c>
      <c r="F17" s="86">
        <v>0</v>
      </c>
      <c r="G17" s="86">
        <v>0</v>
      </c>
      <c r="H17" s="86">
        <v>0</v>
      </c>
      <c r="I17" s="86">
        <v>83643.44</v>
      </c>
      <c r="J17" s="86">
        <v>0</v>
      </c>
      <c r="K17" s="86">
        <v>0</v>
      </c>
      <c r="L17" s="86">
        <f>SUM(C17:K17)</f>
        <v>83643.44</v>
      </c>
    </row>
    <row r="18" spans="1:12" x14ac:dyDescent="0.25">
      <c r="A18" s="88" t="s">
        <v>1820</v>
      </c>
      <c r="B18" s="104" t="s">
        <v>1819</v>
      </c>
      <c r="C18" s="86">
        <v>0</v>
      </c>
      <c r="D18" s="86">
        <v>0</v>
      </c>
      <c r="E18" s="86">
        <v>0</v>
      </c>
      <c r="F18" s="86">
        <v>0</v>
      </c>
      <c r="G18" s="86">
        <v>0</v>
      </c>
      <c r="H18" s="86">
        <v>0</v>
      </c>
      <c r="I18" s="86">
        <v>24228.44</v>
      </c>
      <c r="J18" s="86">
        <v>0</v>
      </c>
      <c r="K18" s="86">
        <v>0</v>
      </c>
      <c r="L18" s="86">
        <f>SUM(C18:K18)</f>
        <v>24228.44</v>
      </c>
    </row>
    <row r="19" spans="1:12" ht="22.5" x14ac:dyDescent="0.25">
      <c r="A19" s="206" t="s">
        <v>1814</v>
      </c>
      <c r="B19" s="205" t="s">
        <v>1813</v>
      </c>
      <c r="C19" s="204">
        <v>0</v>
      </c>
      <c r="D19" s="204">
        <v>0</v>
      </c>
      <c r="E19" s="204">
        <v>0</v>
      </c>
      <c r="F19" s="204">
        <v>0</v>
      </c>
      <c r="G19" s="204">
        <v>0</v>
      </c>
      <c r="H19" s="204">
        <v>0</v>
      </c>
      <c r="I19" s="204">
        <v>16717.53</v>
      </c>
      <c r="J19" s="204">
        <v>0</v>
      </c>
      <c r="K19" s="204">
        <v>0</v>
      </c>
      <c r="L19" s="204">
        <f>SUM(C19:K19)</f>
        <v>16717.53</v>
      </c>
    </row>
    <row r="20" spans="1:12" ht="12.75" x14ac:dyDescent="0.25">
      <c r="A20" s="43" t="s">
        <v>1584</v>
      </c>
      <c r="B20" s="42"/>
      <c r="C20" s="180">
        <v>0</v>
      </c>
      <c r="D20" s="180">
        <v>0</v>
      </c>
      <c r="E20" s="180">
        <v>0</v>
      </c>
      <c r="F20" s="180">
        <v>0</v>
      </c>
      <c r="G20" s="180">
        <v>0</v>
      </c>
      <c r="H20" s="180">
        <v>0</v>
      </c>
      <c r="I20" s="180">
        <v>0</v>
      </c>
      <c r="J20" s="180">
        <v>0</v>
      </c>
      <c r="K20" s="180">
        <v>0</v>
      </c>
      <c r="L20" s="180">
        <f>SUM(C20:K20)</f>
        <v>0</v>
      </c>
    </row>
    <row r="22" spans="1:12" ht="9" customHeight="1" x14ac:dyDescent="0.25">
      <c r="A22" s="203" t="s">
        <v>1581</v>
      </c>
    </row>
  </sheetData>
  <mergeCells count="27">
    <mergeCell ref="C1:F1"/>
    <mergeCell ref="C2:F2"/>
    <mergeCell ref="C4:G4"/>
    <mergeCell ref="C6:G6"/>
    <mergeCell ref="H1:K1"/>
    <mergeCell ref="H2:K2"/>
    <mergeCell ref="H4:L4"/>
    <mergeCell ref="H6:L6"/>
    <mergeCell ref="A20:B20"/>
    <mergeCell ref="A16:B16"/>
    <mergeCell ref="A11:B11"/>
    <mergeCell ref="C13:G13"/>
    <mergeCell ref="H13:L13"/>
    <mergeCell ref="I14:J14"/>
    <mergeCell ref="A14:A15"/>
    <mergeCell ref="C14:C15"/>
    <mergeCell ref="E14:E15"/>
    <mergeCell ref="G14:G15"/>
    <mergeCell ref="A10:B10"/>
    <mergeCell ref="A9:B9"/>
    <mergeCell ref="A8:B8"/>
    <mergeCell ref="F14:F15"/>
    <mergeCell ref="H14:H15"/>
    <mergeCell ref="L14:L15"/>
    <mergeCell ref="K14:K15"/>
    <mergeCell ref="B14:B15"/>
    <mergeCell ref="D14:D15"/>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election activeCell="D8" sqref="D8:H8"/>
    </sheetView>
  </sheetViews>
  <sheetFormatPr baseColWidth="10" defaultRowHeight="11.25" x14ac:dyDescent="0.25"/>
  <cols>
    <col min="1" max="1" width="5.7109375" style="23" customWidth="1"/>
    <col min="2" max="2" width="30.7109375" style="23" customWidth="1"/>
    <col min="3" max="7" width="12.7109375" style="23" customWidth="1"/>
    <col min="8" max="16384" width="11.42578125" style="23"/>
  </cols>
  <sheetData>
    <row r="1" spans="1:7" ht="12.75" x14ac:dyDescent="0.25">
      <c r="A1" s="210" t="s">
        <v>41</v>
      </c>
      <c r="B1" s="209"/>
      <c r="C1" s="209"/>
      <c r="D1" s="209"/>
      <c r="E1" s="209"/>
      <c r="F1" s="209"/>
      <c r="G1" s="61" t="s">
        <v>21</v>
      </c>
    </row>
    <row r="2" spans="1:7" ht="12.75" x14ac:dyDescent="0.25">
      <c r="A2" s="210" t="s">
        <v>1635</v>
      </c>
      <c r="B2" s="209"/>
      <c r="C2" s="209"/>
      <c r="D2" s="209"/>
      <c r="E2" s="209"/>
      <c r="F2" s="209"/>
      <c r="G2" s="61" t="s">
        <v>1865</v>
      </c>
    </row>
    <row r="3" spans="1:7" x14ac:dyDescent="0.25">
      <c r="A3" s="217"/>
      <c r="B3" s="217"/>
      <c r="C3" s="217"/>
      <c r="D3" s="217"/>
      <c r="E3" s="217"/>
      <c r="F3" s="217"/>
      <c r="G3" s="217"/>
    </row>
    <row r="4" spans="1:7" ht="12.75" x14ac:dyDescent="0.25">
      <c r="A4" s="216" t="s">
        <v>1864</v>
      </c>
      <c r="B4" s="215"/>
      <c r="C4" s="215"/>
      <c r="D4" s="215"/>
      <c r="E4" s="215"/>
      <c r="F4" s="215"/>
      <c r="G4" s="215"/>
    </row>
    <row r="5" spans="1:7" x14ac:dyDescent="0.25">
      <c r="A5" s="217"/>
      <c r="B5" s="217"/>
      <c r="C5" s="217"/>
      <c r="D5" s="217"/>
      <c r="E5" s="217"/>
      <c r="F5" s="217"/>
      <c r="G5" s="217"/>
    </row>
    <row r="6" spans="1:7" ht="12.75" x14ac:dyDescent="0.25">
      <c r="A6" s="216" t="s">
        <v>28</v>
      </c>
      <c r="B6" s="215"/>
      <c r="C6" s="215"/>
      <c r="D6" s="215"/>
      <c r="E6" s="215"/>
      <c r="F6" s="215"/>
      <c r="G6" s="215"/>
    </row>
    <row r="7" spans="1:7" ht="67.5" x14ac:dyDescent="0.25">
      <c r="A7" s="34" t="s">
        <v>1629</v>
      </c>
      <c r="B7" s="34" t="s">
        <v>315</v>
      </c>
      <c r="C7" s="33" t="s">
        <v>1628</v>
      </c>
      <c r="D7" s="33" t="s">
        <v>1863</v>
      </c>
      <c r="E7" s="33" t="s">
        <v>1862</v>
      </c>
      <c r="F7" s="33" t="s">
        <v>1861</v>
      </c>
      <c r="G7" s="33" t="s">
        <v>1833</v>
      </c>
    </row>
    <row r="8" spans="1:7" ht="12.75" x14ac:dyDescent="0.25">
      <c r="A8" s="49" t="s">
        <v>1619</v>
      </c>
      <c r="B8" s="48"/>
      <c r="C8" s="25">
        <v>4914565.55</v>
      </c>
      <c r="D8" s="25">
        <v>27205710.620000001</v>
      </c>
      <c r="E8" s="25">
        <v>0</v>
      </c>
      <c r="F8" s="25">
        <v>18188683.390000001</v>
      </c>
      <c r="G8" s="25">
        <f>SUM(C8:F8)</f>
        <v>50308959.560000002</v>
      </c>
    </row>
    <row r="9" spans="1:7" ht="22.5" x14ac:dyDescent="0.25">
      <c r="A9" s="88" t="s">
        <v>1618</v>
      </c>
      <c r="B9" s="104" t="s">
        <v>1617</v>
      </c>
      <c r="C9" s="86">
        <v>146237.5</v>
      </c>
      <c r="D9" s="86">
        <v>0</v>
      </c>
      <c r="E9" s="86">
        <v>0</v>
      </c>
      <c r="F9" s="86">
        <v>0</v>
      </c>
      <c r="G9" s="86">
        <f>SUM(C9:F9)</f>
        <v>146237.5</v>
      </c>
    </row>
    <row r="10" spans="1:7" ht="22.5" x14ac:dyDescent="0.25">
      <c r="A10" s="88" t="s">
        <v>1860</v>
      </c>
      <c r="B10" s="104" t="s">
        <v>1859</v>
      </c>
      <c r="C10" s="86">
        <v>240</v>
      </c>
      <c r="D10" s="86">
        <v>0</v>
      </c>
      <c r="E10" s="86">
        <v>0</v>
      </c>
      <c r="F10" s="86">
        <v>0</v>
      </c>
      <c r="G10" s="86">
        <f>SUM(C10:F10)</f>
        <v>240</v>
      </c>
    </row>
    <row r="11" spans="1:7" ht="22.5" x14ac:dyDescent="0.25">
      <c r="A11" s="88" t="s">
        <v>1352</v>
      </c>
      <c r="B11" s="104" t="s">
        <v>1351</v>
      </c>
      <c r="C11" s="86">
        <v>4497.7</v>
      </c>
      <c r="D11" s="86">
        <v>0</v>
      </c>
      <c r="E11" s="86">
        <v>0</v>
      </c>
      <c r="F11" s="86">
        <v>0</v>
      </c>
      <c r="G11" s="86">
        <f>SUM(C11:F11)</f>
        <v>4497.7</v>
      </c>
    </row>
    <row r="12" spans="1:7" x14ac:dyDescent="0.25">
      <c r="A12" s="88" t="s">
        <v>1610</v>
      </c>
      <c r="B12" s="104" t="s">
        <v>1609</v>
      </c>
      <c r="C12" s="86">
        <v>38635</v>
      </c>
      <c r="D12" s="86">
        <v>0</v>
      </c>
      <c r="E12" s="86">
        <v>0</v>
      </c>
      <c r="F12" s="86">
        <v>0</v>
      </c>
      <c r="G12" s="86">
        <f>SUM(C12:F12)</f>
        <v>38635</v>
      </c>
    </row>
    <row r="13" spans="1:7" x14ac:dyDescent="0.25">
      <c r="A13" s="88" t="s">
        <v>1608</v>
      </c>
      <c r="B13" s="104" t="s">
        <v>1607</v>
      </c>
      <c r="C13" s="86">
        <v>12852</v>
      </c>
      <c r="D13" s="86">
        <v>0</v>
      </c>
      <c r="E13" s="86">
        <v>0</v>
      </c>
      <c r="F13" s="86">
        <v>0</v>
      </c>
      <c r="G13" s="86">
        <f>SUM(C13:F13)</f>
        <v>12852</v>
      </c>
    </row>
    <row r="14" spans="1:7" x14ac:dyDescent="0.25">
      <c r="A14" s="88" t="s">
        <v>1606</v>
      </c>
      <c r="B14" s="104" t="s">
        <v>1605</v>
      </c>
      <c r="C14" s="86">
        <v>23145.58</v>
      </c>
      <c r="D14" s="86">
        <v>0</v>
      </c>
      <c r="E14" s="86">
        <v>0</v>
      </c>
      <c r="F14" s="86">
        <v>0</v>
      </c>
      <c r="G14" s="86">
        <f>SUM(C14:F14)</f>
        <v>23145.58</v>
      </c>
    </row>
    <row r="15" spans="1:7" ht="22.5" x14ac:dyDescent="0.25">
      <c r="A15" s="88" t="s">
        <v>1604</v>
      </c>
      <c r="B15" s="104" t="s">
        <v>1603</v>
      </c>
      <c r="C15" s="86">
        <v>7717</v>
      </c>
      <c r="D15" s="86">
        <v>0</v>
      </c>
      <c r="E15" s="86">
        <v>0</v>
      </c>
      <c r="F15" s="86">
        <v>0</v>
      </c>
      <c r="G15" s="86">
        <f>SUM(C15:F15)</f>
        <v>7717</v>
      </c>
    </row>
    <row r="16" spans="1:7" ht="22.5" x14ac:dyDescent="0.25">
      <c r="A16" s="88" t="s">
        <v>1602</v>
      </c>
      <c r="B16" s="104" t="s">
        <v>1601</v>
      </c>
      <c r="C16" s="86">
        <v>2534505.88</v>
      </c>
      <c r="D16" s="86">
        <v>0</v>
      </c>
      <c r="E16" s="86">
        <v>0</v>
      </c>
      <c r="F16" s="86">
        <v>0</v>
      </c>
      <c r="G16" s="86">
        <f>SUM(C16:F16)</f>
        <v>2534505.88</v>
      </c>
    </row>
    <row r="17" spans="1:7" ht="22.5" x14ac:dyDescent="0.25">
      <c r="A17" s="88" t="s">
        <v>1680</v>
      </c>
      <c r="B17" s="104" t="s">
        <v>1679</v>
      </c>
      <c r="C17" s="86">
        <v>25612.67</v>
      </c>
      <c r="D17" s="86">
        <v>0</v>
      </c>
      <c r="E17" s="86">
        <v>0</v>
      </c>
      <c r="F17" s="86">
        <v>0</v>
      </c>
      <c r="G17" s="86">
        <f>SUM(C17:F17)</f>
        <v>25612.67</v>
      </c>
    </row>
    <row r="18" spans="1:7" x14ac:dyDescent="0.25">
      <c r="A18" s="88" t="s">
        <v>1638</v>
      </c>
      <c r="B18" s="104" t="s">
        <v>1637</v>
      </c>
      <c r="C18" s="86">
        <v>19087.330000000002</v>
      </c>
      <c r="D18" s="86">
        <v>0</v>
      </c>
      <c r="E18" s="86">
        <v>0</v>
      </c>
      <c r="F18" s="86">
        <v>0</v>
      </c>
      <c r="G18" s="86">
        <f>SUM(C18:F18)</f>
        <v>19087.330000000002</v>
      </c>
    </row>
    <row r="19" spans="1:7" ht="22.5" x14ac:dyDescent="0.25">
      <c r="A19" s="88" t="s">
        <v>1600</v>
      </c>
      <c r="B19" s="104" t="s">
        <v>1599</v>
      </c>
      <c r="C19" s="86">
        <v>710410.98</v>
      </c>
      <c r="D19" s="86">
        <v>0</v>
      </c>
      <c r="E19" s="86">
        <v>0</v>
      </c>
      <c r="F19" s="86">
        <v>0</v>
      </c>
      <c r="G19" s="86">
        <f>SUM(C19:F19)</f>
        <v>710410.98</v>
      </c>
    </row>
    <row r="20" spans="1:7" ht="22.5" x14ac:dyDescent="0.25">
      <c r="A20" s="88" t="s">
        <v>1678</v>
      </c>
      <c r="B20" s="104" t="s">
        <v>1677</v>
      </c>
      <c r="C20" s="86">
        <v>31181.97</v>
      </c>
      <c r="D20" s="86">
        <v>0</v>
      </c>
      <c r="E20" s="86">
        <v>0</v>
      </c>
      <c r="F20" s="86">
        <v>0</v>
      </c>
      <c r="G20" s="86">
        <f>SUM(C20:F20)</f>
        <v>31181.97</v>
      </c>
    </row>
    <row r="21" spans="1:7" x14ac:dyDescent="0.25">
      <c r="A21" s="88" t="s">
        <v>1598</v>
      </c>
      <c r="B21" s="104" t="s">
        <v>1597</v>
      </c>
      <c r="C21" s="86">
        <v>393602</v>
      </c>
      <c r="D21" s="86">
        <v>0</v>
      </c>
      <c r="E21" s="86">
        <v>0</v>
      </c>
      <c r="F21" s="86">
        <v>0</v>
      </c>
      <c r="G21" s="86">
        <f>SUM(C21:F21)</f>
        <v>393602</v>
      </c>
    </row>
    <row r="22" spans="1:7" ht="22.5" x14ac:dyDescent="0.25">
      <c r="A22" s="88" t="s">
        <v>1596</v>
      </c>
      <c r="B22" s="104" t="s">
        <v>1595</v>
      </c>
      <c r="C22" s="86">
        <v>822835.28</v>
      </c>
      <c r="D22" s="86">
        <v>0</v>
      </c>
      <c r="E22" s="86">
        <v>0</v>
      </c>
      <c r="F22" s="86">
        <v>0</v>
      </c>
      <c r="G22" s="86">
        <f>SUM(C22:F22)</f>
        <v>822835.28</v>
      </c>
    </row>
    <row r="23" spans="1:7" x14ac:dyDescent="0.25">
      <c r="A23" s="88" t="s">
        <v>1676</v>
      </c>
      <c r="B23" s="104" t="s">
        <v>1675</v>
      </c>
      <c r="C23" s="86">
        <v>1261</v>
      </c>
      <c r="D23" s="86">
        <v>0</v>
      </c>
      <c r="E23" s="86">
        <v>0</v>
      </c>
      <c r="F23" s="86">
        <v>0</v>
      </c>
      <c r="G23" s="86">
        <f>SUM(C23:F23)</f>
        <v>1261</v>
      </c>
    </row>
    <row r="24" spans="1:7" x14ac:dyDescent="0.25">
      <c r="A24" s="88" t="s">
        <v>1674</v>
      </c>
      <c r="B24" s="104" t="s">
        <v>1673</v>
      </c>
      <c r="C24" s="86">
        <v>7467.5</v>
      </c>
      <c r="D24" s="86">
        <v>0</v>
      </c>
      <c r="E24" s="86">
        <v>0</v>
      </c>
      <c r="F24" s="86">
        <v>0</v>
      </c>
      <c r="G24" s="86">
        <f>SUM(C24:F24)</f>
        <v>7467.5</v>
      </c>
    </row>
    <row r="25" spans="1:7" x14ac:dyDescent="0.25">
      <c r="A25" s="88" t="s">
        <v>1594</v>
      </c>
      <c r="B25" s="104" t="s">
        <v>1593</v>
      </c>
      <c r="C25" s="86">
        <v>119830.22</v>
      </c>
      <c r="D25" s="86">
        <v>0</v>
      </c>
      <c r="E25" s="86">
        <v>0</v>
      </c>
      <c r="F25" s="86">
        <v>0</v>
      </c>
      <c r="G25" s="86">
        <f>SUM(C25:F25)</f>
        <v>119830.22</v>
      </c>
    </row>
    <row r="26" spans="1:7" x14ac:dyDescent="0.25">
      <c r="A26" s="88" t="s">
        <v>1672</v>
      </c>
      <c r="B26" s="104" t="s">
        <v>1671</v>
      </c>
      <c r="C26" s="86">
        <v>11566.94</v>
      </c>
      <c r="D26" s="86">
        <v>0</v>
      </c>
      <c r="E26" s="86">
        <v>0</v>
      </c>
      <c r="F26" s="86">
        <v>0</v>
      </c>
      <c r="G26" s="86">
        <f>SUM(C26:F26)</f>
        <v>11566.94</v>
      </c>
    </row>
    <row r="27" spans="1:7" ht="22.5" x14ac:dyDescent="0.25">
      <c r="A27" s="88" t="s">
        <v>1858</v>
      </c>
      <c r="B27" s="104" t="s">
        <v>1857</v>
      </c>
      <c r="C27" s="86">
        <v>0</v>
      </c>
      <c r="D27" s="86">
        <v>20837445.140000001</v>
      </c>
      <c r="E27" s="86">
        <v>0</v>
      </c>
      <c r="F27" s="86">
        <v>0</v>
      </c>
      <c r="G27" s="86">
        <f>SUM(C27:F27)</f>
        <v>20837445.140000001</v>
      </c>
    </row>
    <row r="28" spans="1:7" ht="22.5" x14ac:dyDescent="0.25">
      <c r="A28" s="88" t="s">
        <v>1856</v>
      </c>
      <c r="B28" s="104" t="s">
        <v>1855</v>
      </c>
      <c r="C28" s="86">
        <v>0</v>
      </c>
      <c r="D28" s="86">
        <v>6367508.9500000002</v>
      </c>
      <c r="E28" s="86">
        <v>0</v>
      </c>
      <c r="F28" s="86">
        <v>0</v>
      </c>
      <c r="G28" s="86">
        <f>SUM(C28:F28)</f>
        <v>6367508.9500000002</v>
      </c>
    </row>
    <row r="29" spans="1:7" x14ac:dyDescent="0.25">
      <c r="A29" s="88" t="s">
        <v>1854</v>
      </c>
      <c r="B29" s="104" t="s">
        <v>1853</v>
      </c>
      <c r="C29" s="86">
        <v>0</v>
      </c>
      <c r="D29" s="86">
        <v>756.53</v>
      </c>
      <c r="E29" s="86">
        <v>0</v>
      </c>
      <c r="F29" s="86">
        <v>18188683.390000001</v>
      </c>
      <c r="G29" s="86">
        <f>SUM(C29:F29)</f>
        <v>18189439.920000002</v>
      </c>
    </row>
    <row r="30" spans="1:7" x14ac:dyDescent="0.25">
      <c r="A30" s="88" t="s">
        <v>1822</v>
      </c>
      <c r="B30" s="104" t="s">
        <v>1821</v>
      </c>
      <c r="C30" s="86">
        <v>482</v>
      </c>
      <c r="D30" s="86">
        <v>0</v>
      </c>
      <c r="E30" s="86">
        <v>0</v>
      </c>
      <c r="F30" s="86">
        <v>0</v>
      </c>
      <c r="G30" s="86">
        <f>SUM(C30:F30)</f>
        <v>482</v>
      </c>
    </row>
    <row r="31" spans="1:7" x14ac:dyDescent="0.25">
      <c r="A31" s="88" t="s">
        <v>1816</v>
      </c>
      <c r="B31" s="104" t="s">
        <v>1815</v>
      </c>
      <c r="C31" s="86">
        <v>1991</v>
      </c>
      <c r="D31" s="86">
        <v>0</v>
      </c>
      <c r="E31" s="86">
        <v>0</v>
      </c>
      <c r="F31" s="86">
        <v>0</v>
      </c>
      <c r="G31" s="86">
        <f>SUM(C31:F31)</f>
        <v>1991</v>
      </c>
    </row>
    <row r="32" spans="1:7" ht="22.5" x14ac:dyDescent="0.25">
      <c r="A32" s="206" t="s">
        <v>1814</v>
      </c>
      <c r="B32" s="205" t="s">
        <v>1813</v>
      </c>
      <c r="C32" s="204">
        <v>1406</v>
      </c>
      <c r="D32" s="204">
        <v>0</v>
      </c>
      <c r="E32" s="204">
        <v>0</v>
      </c>
      <c r="F32" s="204">
        <v>0</v>
      </c>
      <c r="G32" s="204">
        <f>SUM(C32:F32)</f>
        <v>1406</v>
      </c>
    </row>
    <row r="33" spans="1:7" ht="12.75" x14ac:dyDescent="0.25">
      <c r="A33" s="43" t="s">
        <v>1584</v>
      </c>
      <c r="B33" s="42"/>
      <c r="C33" s="180">
        <v>19825723.18</v>
      </c>
      <c r="D33" s="180">
        <v>97448.71</v>
      </c>
      <c r="E33" s="180">
        <v>0</v>
      </c>
      <c r="F33" s="180">
        <v>2689.8</v>
      </c>
      <c r="G33" s="180">
        <f>SUM(C33:F33)</f>
        <v>19925861.690000001</v>
      </c>
    </row>
    <row r="34" spans="1:7" x14ac:dyDescent="0.25">
      <c r="A34" s="88" t="s">
        <v>1852</v>
      </c>
      <c r="B34" s="104" t="s">
        <v>1851</v>
      </c>
      <c r="C34" s="86">
        <v>19597223.23</v>
      </c>
      <c r="D34" s="86">
        <v>67261</v>
      </c>
      <c r="E34" s="86">
        <v>0</v>
      </c>
      <c r="F34" s="86">
        <v>0</v>
      </c>
      <c r="G34" s="86">
        <f>SUM(C34:F34)</f>
        <v>19664484.23</v>
      </c>
    </row>
    <row r="35" spans="1:7" ht="22.5" x14ac:dyDescent="0.25">
      <c r="A35" s="88" t="s">
        <v>1850</v>
      </c>
      <c r="B35" s="104" t="s">
        <v>1849</v>
      </c>
      <c r="C35" s="86">
        <v>0</v>
      </c>
      <c r="D35" s="86">
        <v>1885.71</v>
      </c>
      <c r="E35" s="86">
        <v>0</v>
      </c>
      <c r="F35" s="86">
        <v>0</v>
      </c>
      <c r="G35" s="86">
        <f>SUM(C35:F35)</f>
        <v>1885.71</v>
      </c>
    </row>
    <row r="36" spans="1:7" ht="22.5" x14ac:dyDescent="0.25">
      <c r="A36" s="88" t="s">
        <v>1848</v>
      </c>
      <c r="B36" s="104" t="s">
        <v>1847</v>
      </c>
      <c r="C36" s="86">
        <v>0</v>
      </c>
      <c r="D36" s="86">
        <v>0</v>
      </c>
      <c r="E36" s="86">
        <v>0</v>
      </c>
      <c r="F36" s="86">
        <v>2689.8</v>
      </c>
      <c r="G36" s="86">
        <f>SUM(C36:F36)</f>
        <v>2689.8</v>
      </c>
    </row>
    <row r="37" spans="1:7" x14ac:dyDescent="0.25">
      <c r="A37" s="206" t="s">
        <v>1846</v>
      </c>
      <c r="B37" s="205" t="s">
        <v>1845</v>
      </c>
      <c r="C37" s="204">
        <v>228499.95</v>
      </c>
      <c r="D37" s="204">
        <v>28302</v>
      </c>
      <c r="E37" s="204">
        <v>0</v>
      </c>
      <c r="F37" s="204">
        <v>0</v>
      </c>
      <c r="G37" s="204">
        <f>SUM(C37:F37)</f>
        <v>256801.95</v>
      </c>
    </row>
    <row r="39" spans="1:7" ht="9" customHeight="1" x14ac:dyDescent="0.25">
      <c r="A39" s="203" t="s">
        <v>1581</v>
      </c>
    </row>
  </sheetData>
  <mergeCells count="6">
    <mergeCell ref="A1:F1"/>
    <mergeCell ref="A2:F2"/>
    <mergeCell ref="A4:G4"/>
    <mergeCell ref="A6:G6"/>
    <mergeCell ref="A33:B33"/>
    <mergeCell ref="A8:B8"/>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election activeCell="D8" sqref="D8:K8"/>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1635</v>
      </c>
      <c r="D2" s="48"/>
      <c r="E2" s="48"/>
      <c r="F2" s="47" t="s">
        <v>1844</v>
      </c>
      <c r="G2" s="213" t="s">
        <v>1635</v>
      </c>
      <c r="H2" s="48"/>
      <c r="I2" s="48"/>
      <c r="J2" s="48"/>
      <c r="K2" s="47" t="s">
        <v>1844</v>
      </c>
    </row>
    <row r="3" spans="1:11" x14ac:dyDescent="0.25">
      <c r="A3" s="196"/>
      <c r="B3" s="196"/>
      <c r="C3" s="196"/>
      <c r="D3" s="196"/>
      <c r="E3" s="196"/>
      <c r="F3" s="196"/>
      <c r="G3" s="196"/>
      <c r="H3" s="196"/>
      <c r="I3" s="196"/>
      <c r="J3" s="196"/>
      <c r="K3" s="196"/>
    </row>
    <row r="4" spans="1:11" ht="12.75" x14ac:dyDescent="0.25">
      <c r="A4" s="196"/>
      <c r="B4" s="196"/>
      <c r="C4" s="195" t="s">
        <v>1843</v>
      </c>
      <c r="D4" s="39"/>
      <c r="E4" s="39"/>
      <c r="F4" s="39"/>
      <c r="G4" s="195" t="s">
        <v>1842</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33.75" x14ac:dyDescent="0.25">
      <c r="A7" s="34" t="s">
        <v>1629</v>
      </c>
      <c r="B7" s="34" t="s">
        <v>315</v>
      </c>
      <c r="C7" s="33" t="s">
        <v>1841</v>
      </c>
      <c r="D7" s="33" t="s">
        <v>1840</v>
      </c>
      <c r="E7" s="33" t="s">
        <v>1839</v>
      </c>
      <c r="F7" s="33" t="s">
        <v>1838</v>
      </c>
      <c r="G7" s="33" t="s">
        <v>1837</v>
      </c>
      <c r="H7" s="33" t="s">
        <v>1836</v>
      </c>
      <c r="I7" s="33" t="s">
        <v>1834</v>
      </c>
      <c r="J7" s="33" t="s">
        <v>1833</v>
      </c>
      <c r="K7" s="196"/>
    </row>
    <row r="8" spans="1:11" ht="12.75" x14ac:dyDescent="0.25">
      <c r="A8" s="49" t="s">
        <v>1619</v>
      </c>
      <c r="B8" s="48"/>
      <c r="C8" s="25">
        <v>0</v>
      </c>
      <c r="D8" s="25">
        <v>0</v>
      </c>
      <c r="E8" s="25">
        <v>0</v>
      </c>
      <c r="F8" s="25">
        <v>0</v>
      </c>
      <c r="G8" s="25">
        <v>0</v>
      </c>
      <c r="H8" s="25">
        <v>0</v>
      </c>
      <c r="I8" s="25">
        <v>0</v>
      </c>
      <c r="J8" s="25">
        <f>SUM(C8:I8)</f>
        <v>0</v>
      </c>
    </row>
    <row r="9" spans="1:11" ht="12.75" x14ac:dyDescent="0.25">
      <c r="A9" s="43" t="s">
        <v>1631</v>
      </c>
      <c r="B9" s="42"/>
      <c r="C9" s="180">
        <v>0</v>
      </c>
      <c r="D9" s="180">
        <v>0</v>
      </c>
      <c r="E9" s="180">
        <v>0</v>
      </c>
      <c r="F9" s="180">
        <v>0</v>
      </c>
      <c r="G9" s="180">
        <v>0</v>
      </c>
      <c r="H9" s="180">
        <v>0</v>
      </c>
      <c r="I9" s="180">
        <v>0</v>
      </c>
      <c r="J9" s="180">
        <f>SUM(C9:I9)</f>
        <v>0</v>
      </c>
    </row>
    <row r="10" spans="1:11" ht="12.75" x14ac:dyDescent="0.25">
      <c r="A10" s="43" t="s">
        <v>1630</v>
      </c>
      <c r="B10" s="42"/>
      <c r="C10" s="180">
        <v>0</v>
      </c>
      <c r="D10" s="180">
        <v>0</v>
      </c>
      <c r="E10" s="180">
        <v>0</v>
      </c>
      <c r="F10" s="180">
        <v>0</v>
      </c>
      <c r="G10" s="180">
        <v>0</v>
      </c>
      <c r="H10" s="180">
        <v>0</v>
      </c>
      <c r="I10" s="180">
        <v>0</v>
      </c>
      <c r="J10" s="180">
        <f>SUM(C10:I10)</f>
        <v>0</v>
      </c>
    </row>
    <row r="11" spans="1:11" ht="12.75" x14ac:dyDescent="0.25">
      <c r="A11" s="43" t="s">
        <v>1584</v>
      </c>
      <c r="B11" s="42"/>
      <c r="C11" s="180">
        <v>0</v>
      </c>
      <c r="D11" s="180">
        <v>0</v>
      </c>
      <c r="E11" s="180">
        <v>0</v>
      </c>
      <c r="F11" s="180">
        <v>0</v>
      </c>
      <c r="G11" s="180">
        <v>0</v>
      </c>
      <c r="H11" s="180">
        <v>0</v>
      </c>
      <c r="I11" s="180">
        <v>0</v>
      </c>
      <c r="J11" s="180">
        <f>SUM(C11:I11)</f>
        <v>0</v>
      </c>
    </row>
    <row r="13" spans="1:11" ht="12.75" x14ac:dyDescent="0.25">
      <c r="A13" s="196"/>
      <c r="B13" s="196"/>
      <c r="C13" s="195" t="s">
        <v>28</v>
      </c>
      <c r="D13" s="39"/>
      <c r="E13" s="39"/>
      <c r="F13" s="39"/>
      <c r="G13" s="195" t="s">
        <v>28</v>
      </c>
      <c r="H13" s="39"/>
      <c r="I13" s="39"/>
      <c r="J13" s="39"/>
      <c r="K13" s="39"/>
    </row>
    <row r="14" spans="1:11" ht="33.75" x14ac:dyDescent="0.25">
      <c r="A14" s="34" t="s">
        <v>1629</v>
      </c>
      <c r="B14" s="34" t="s">
        <v>315</v>
      </c>
      <c r="C14" s="33" t="s">
        <v>1841</v>
      </c>
      <c r="D14" s="33" t="s">
        <v>1840</v>
      </c>
      <c r="E14" s="33" t="s">
        <v>1839</v>
      </c>
      <c r="F14" s="33" t="s">
        <v>1838</v>
      </c>
      <c r="G14" s="33" t="s">
        <v>1837</v>
      </c>
      <c r="H14" s="33" t="s">
        <v>1836</v>
      </c>
      <c r="I14" s="33" t="s">
        <v>1835</v>
      </c>
      <c r="J14" s="33" t="s">
        <v>1834</v>
      </c>
      <c r="K14" s="33" t="s">
        <v>1833</v>
      </c>
    </row>
    <row r="15" spans="1:11" ht="12.75" x14ac:dyDescent="0.25">
      <c r="A15" s="49" t="s">
        <v>1619</v>
      </c>
      <c r="B15" s="48"/>
      <c r="C15" s="25">
        <v>30033.200000000001</v>
      </c>
      <c r="D15" s="25">
        <v>0</v>
      </c>
      <c r="E15" s="25">
        <v>0</v>
      </c>
      <c r="F15" s="25">
        <v>6403214.6299999999</v>
      </c>
      <c r="G15" s="25">
        <v>13576.9</v>
      </c>
      <c r="H15" s="25">
        <v>1684432.73</v>
      </c>
      <c r="I15" s="25">
        <v>101689658.33</v>
      </c>
      <c r="J15" s="25">
        <v>495183.28</v>
      </c>
      <c r="K15" s="25">
        <f>SUM(C15:J15)</f>
        <v>110316099.06999999</v>
      </c>
    </row>
    <row r="16" spans="1:11" ht="22.5" x14ac:dyDescent="0.25">
      <c r="A16" s="88" t="s">
        <v>1744</v>
      </c>
      <c r="B16" s="104" t="s">
        <v>1743</v>
      </c>
      <c r="C16" s="86">
        <v>0</v>
      </c>
      <c r="D16" s="86">
        <v>0</v>
      </c>
      <c r="E16" s="86">
        <v>0</v>
      </c>
      <c r="F16" s="86">
        <v>0</v>
      </c>
      <c r="G16" s="86">
        <v>0</v>
      </c>
      <c r="H16" s="86">
        <v>18620</v>
      </c>
      <c r="I16" s="86">
        <v>0</v>
      </c>
      <c r="J16" s="86">
        <v>0</v>
      </c>
      <c r="K16" s="86">
        <f>SUM(C16:J16)</f>
        <v>18620</v>
      </c>
    </row>
    <row r="17" spans="1:11" x14ac:dyDescent="0.25">
      <c r="A17" s="88" t="s">
        <v>1614</v>
      </c>
      <c r="B17" s="104" t="s">
        <v>1613</v>
      </c>
      <c r="C17" s="86">
        <v>0</v>
      </c>
      <c r="D17" s="86">
        <v>0</v>
      </c>
      <c r="E17" s="86">
        <v>0</v>
      </c>
      <c r="F17" s="86">
        <v>0</v>
      </c>
      <c r="G17" s="86">
        <v>0</v>
      </c>
      <c r="H17" s="86">
        <v>0</v>
      </c>
      <c r="I17" s="86">
        <v>0</v>
      </c>
      <c r="J17" s="86">
        <v>89172.32</v>
      </c>
      <c r="K17" s="86">
        <f>SUM(C17:J17)</f>
        <v>89172.32</v>
      </c>
    </row>
    <row r="18" spans="1:11" x14ac:dyDescent="0.25">
      <c r="A18" s="88" t="s">
        <v>1742</v>
      </c>
      <c r="B18" s="104" t="s">
        <v>1741</v>
      </c>
      <c r="C18" s="86">
        <v>0</v>
      </c>
      <c r="D18" s="86">
        <v>0</v>
      </c>
      <c r="E18" s="86">
        <v>0</v>
      </c>
      <c r="F18" s="86">
        <v>0</v>
      </c>
      <c r="G18" s="86">
        <v>13576.9</v>
      </c>
      <c r="H18" s="86">
        <v>0</v>
      </c>
      <c r="I18" s="86">
        <v>0</v>
      </c>
      <c r="J18" s="86">
        <v>0</v>
      </c>
      <c r="K18" s="86">
        <f>SUM(C18:J18)</f>
        <v>13576.9</v>
      </c>
    </row>
    <row r="19" spans="1:11" x14ac:dyDescent="0.25">
      <c r="A19" s="88" t="s">
        <v>1334</v>
      </c>
      <c r="B19" s="104" t="s">
        <v>1333</v>
      </c>
      <c r="C19" s="86">
        <v>0</v>
      </c>
      <c r="D19" s="86">
        <v>0</v>
      </c>
      <c r="E19" s="86">
        <v>0</v>
      </c>
      <c r="F19" s="86">
        <v>57955</v>
      </c>
      <c r="G19" s="86">
        <v>0</v>
      </c>
      <c r="H19" s="86">
        <v>0</v>
      </c>
      <c r="I19" s="86">
        <v>0</v>
      </c>
      <c r="J19" s="86">
        <v>0</v>
      </c>
      <c r="K19" s="86">
        <f>SUM(C19:J19)</f>
        <v>57955</v>
      </c>
    </row>
    <row r="20" spans="1:11" x14ac:dyDescent="0.25">
      <c r="A20" s="88" t="s">
        <v>1740</v>
      </c>
      <c r="B20" s="104" t="s">
        <v>1333</v>
      </c>
      <c r="C20" s="86">
        <v>0</v>
      </c>
      <c r="D20" s="86">
        <v>0</v>
      </c>
      <c r="E20" s="86">
        <v>0</v>
      </c>
      <c r="F20" s="86">
        <v>13752.8</v>
      </c>
      <c r="G20" s="86">
        <v>0</v>
      </c>
      <c r="H20" s="86">
        <v>0</v>
      </c>
      <c r="I20" s="86">
        <v>0</v>
      </c>
      <c r="J20" s="86">
        <v>0</v>
      </c>
      <c r="K20" s="86">
        <f>SUM(C20:J20)</f>
        <v>13752.8</v>
      </c>
    </row>
    <row r="21" spans="1:11" x14ac:dyDescent="0.25">
      <c r="A21" s="88" t="s">
        <v>1610</v>
      </c>
      <c r="B21" s="104" t="s">
        <v>1609</v>
      </c>
      <c r="C21" s="86">
        <v>0</v>
      </c>
      <c r="D21" s="86">
        <v>0</v>
      </c>
      <c r="E21" s="86">
        <v>0</v>
      </c>
      <c r="F21" s="86">
        <v>0</v>
      </c>
      <c r="G21" s="86">
        <v>0</v>
      </c>
      <c r="H21" s="86">
        <v>17566</v>
      </c>
      <c r="I21" s="86">
        <v>0</v>
      </c>
      <c r="J21" s="86">
        <v>0</v>
      </c>
      <c r="K21" s="86">
        <f>SUM(C21:J21)</f>
        <v>17566</v>
      </c>
    </row>
    <row r="22" spans="1:11" x14ac:dyDescent="0.25">
      <c r="A22" s="88" t="s">
        <v>1608</v>
      </c>
      <c r="B22" s="104" t="s">
        <v>1607</v>
      </c>
      <c r="C22" s="86">
        <v>0</v>
      </c>
      <c r="D22" s="86">
        <v>0</v>
      </c>
      <c r="E22" s="86">
        <v>0</v>
      </c>
      <c r="F22" s="86">
        <v>0</v>
      </c>
      <c r="G22" s="86">
        <v>0</v>
      </c>
      <c r="H22" s="86">
        <v>4397</v>
      </c>
      <c r="I22" s="86">
        <v>0</v>
      </c>
      <c r="J22" s="86">
        <v>0</v>
      </c>
      <c r="K22" s="86">
        <f>SUM(C22:J22)</f>
        <v>4397</v>
      </c>
    </row>
    <row r="23" spans="1:11" x14ac:dyDescent="0.25">
      <c r="A23" s="88" t="s">
        <v>1606</v>
      </c>
      <c r="B23" s="104" t="s">
        <v>1605</v>
      </c>
      <c r="C23" s="86">
        <v>0</v>
      </c>
      <c r="D23" s="86">
        <v>0</v>
      </c>
      <c r="E23" s="86">
        <v>0</v>
      </c>
      <c r="F23" s="86">
        <v>0</v>
      </c>
      <c r="G23" s="86">
        <v>0</v>
      </c>
      <c r="H23" s="86">
        <v>7914.32</v>
      </c>
      <c r="I23" s="86">
        <v>0</v>
      </c>
      <c r="J23" s="86">
        <v>0</v>
      </c>
      <c r="K23" s="86">
        <f>SUM(C23:J23)</f>
        <v>7914.32</v>
      </c>
    </row>
    <row r="24" spans="1:11" ht="22.5" x14ac:dyDescent="0.25">
      <c r="A24" s="88" t="s">
        <v>1604</v>
      </c>
      <c r="B24" s="104" t="s">
        <v>1603</v>
      </c>
      <c r="C24" s="86">
        <v>0</v>
      </c>
      <c r="D24" s="86">
        <v>0</v>
      </c>
      <c r="E24" s="86">
        <v>0</v>
      </c>
      <c r="F24" s="86">
        <v>0</v>
      </c>
      <c r="G24" s="86">
        <v>0</v>
      </c>
      <c r="H24" s="86">
        <v>2637</v>
      </c>
      <c r="I24" s="86">
        <v>0</v>
      </c>
      <c r="J24" s="86">
        <v>0</v>
      </c>
      <c r="K24" s="86">
        <f>SUM(C24:J24)</f>
        <v>2637</v>
      </c>
    </row>
    <row r="25" spans="1:11" ht="22.5" x14ac:dyDescent="0.25">
      <c r="A25" s="88" t="s">
        <v>1602</v>
      </c>
      <c r="B25" s="104" t="s">
        <v>1601</v>
      </c>
      <c r="C25" s="86">
        <v>0</v>
      </c>
      <c r="D25" s="86">
        <v>0</v>
      </c>
      <c r="E25" s="86">
        <v>0</v>
      </c>
      <c r="F25" s="86">
        <v>0</v>
      </c>
      <c r="G25" s="86">
        <v>0</v>
      </c>
      <c r="H25" s="86">
        <v>898737.92</v>
      </c>
      <c r="I25" s="86">
        <v>0</v>
      </c>
      <c r="J25" s="86">
        <v>0</v>
      </c>
      <c r="K25" s="86">
        <f>SUM(C25:J25)</f>
        <v>898737.92</v>
      </c>
    </row>
    <row r="26" spans="1:11" ht="22.5" x14ac:dyDescent="0.25">
      <c r="A26" s="88" t="s">
        <v>1680</v>
      </c>
      <c r="B26" s="104" t="s">
        <v>1679</v>
      </c>
      <c r="C26" s="86">
        <v>0</v>
      </c>
      <c r="D26" s="86">
        <v>0</v>
      </c>
      <c r="E26" s="86">
        <v>0</v>
      </c>
      <c r="F26" s="86">
        <v>0</v>
      </c>
      <c r="G26" s="86">
        <v>0</v>
      </c>
      <c r="H26" s="86">
        <v>9547.56</v>
      </c>
      <c r="I26" s="86">
        <v>0</v>
      </c>
      <c r="J26" s="86">
        <v>0</v>
      </c>
      <c r="K26" s="86">
        <f>SUM(C26:J26)</f>
        <v>9547.56</v>
      </c>
    </row>
    <row r="27" spans="1:11" x14ac:dyDescent="0.25">
      <c r="A27" s="88" t="s">
        <v>1638</v>
      </c>
      <c r="B27" s="104" t="s">
        <v>1637</v>
      </c>
      <c r="C27" s="86">
        <v>0</v>
      </c>
      <c r="D27" s="86">
        <v>0</v>
      </c>
      <c r="E27" s="86">
        <v>0</v>
      </c>
      <c r="F27" s="86">
        <v>0</v>
      </c>
      <c r="G27" s="86">
        <v>0</v>
      </c>
      <c r="H27" s="86">
        <v>3689.43</v>
      </c>
      <c r="I27" s="86">
        <v>0</v>
      </c>
      <c r="J27" s="86">
        <v>0</v>
      </c>
      <c r="K27" s="86">
        <f>SUM(C27:J27)</f>
        <v>3689.43</v>
      </c>
    </row>
    <row r="28" spans="1:11" ht="22.5" x14ac:dyDescent="0.25">
      <c r="A28" s="88" t="s">
        <v>1600</v>
      </c>
      <c r="B28" s="104" t="s">
        <v>1599</v>
      </c>
      <c r="C28" s="86">
        <v>0</v>
      </c>
      <c r="D28" s="86">
        <v>0</v>
      </c>
      <c r="E28" s="86">
        <v>0</v>
      </c>
      <c r="F28" s="86">
        <v>0</v>
      </c>
      <c r="G28" s="86">
        <v>0</v>
      </c>
      <c r="H28" s="86">
        <v>245740.79</v>
      </c>
      <c r="I28" s="86">
        <v>0</v>
      </c>
      <c r="J28" s="86">
        <v>0</v>
      </c>
      <c r="K28" s="86">
        <f>SUM(C28:J28)</f>
        <v>245740.79</v>
      </c>
    </row>
    <row r="29" spans="1:11" ht="22.5" x14ac:dyDescent="0.25">
      <c r="A29" s="88" t="s">
        <v>1678</v>
      </c>
      <c r="B29" s="104" t="s">
        <v>1677</v>
      </c>
      <c r="C29" s="86">
        <v>0</v>
      </c>
      <c r="D29" s="86">
        <v>0</v>
      </c>
      <c r="E29" s="86">
        <v>0</v>
      </c>
      <c r="F29" s="86">
        <v>0</v>
      </c>
      <c r="G29" s="86">
        <v>0</v>
      </c>
      <c r="H29" s="86">
        <v>6335.03</v>
      </c>
      <c r="I29" s="86">
        <v>0</v>
      </c>
      <c r="J29" s="86">
        <v>0</v>
      </c>
      <c r="K29" s="86">
        <f>SUM(C29:J29)</f>
        <v>6335.03</v>
      </c>
    </row>
    <row r="30" spans="1:11" x14ac:dyDescent="0.25">
      <c r="A30" s="88" t="s">
        <v>1598</v>
      </c>
      <c r="B30" s="104" t="s">
        <v>1597</v>
      </c>
      <c r="C30" s="86">
        <v>0</v>
      </c>
      <c r="D30" s="86">
        <v>0</v>
      </c>
      <c r="E30" s="86">
        <v>0</v>
      </c>
      <c r="F30" s="86">
        <v>0</v>
      </c>
      <c r="G30" s="86">
        <v>0</v>
      </c>
      <c r="H30" s="86">
        <v>133966</v>
      </c>
      <c r="I30" s="86">
        <v>0</v>
      </c>
      <c r="J30" s="86">
        <v>0</v>
      </c>
      <c r="K30" s="86">
        <f>SUM(C30:J30)</f>
        <v>133966</v>
      </c>
    </row>
    <row r="31" spans="1:11" ht="22.5" x14ac:dyDescent="0.25">
      <c r="A31" s="88" t="s">
        <v>1596</v>
      </c>
      <c r="B31" s="104" t="s">
        <v>1595</v>
      </c>
      <c r="C31" s="86">
        <v>0</v>
      </c>
      <c r="D31" s="86">
        <v>0</v>
      </c>
      <c r="E31" s="86">
        <v>0</v>
      </c>
      <c r="F31" s="86">
        <v>0</v>
      </c>
      <c r="G31" s="86">
        <v>0</v>
      </c>
      <c r="H31" s="86">
        <v>288218.63</v>
      </c>
      <c r="I31" s="86">
        <v>0</v>
      </c>
      <c r="J31" s="86">
        <v>0</v>
      </c>
      <c r="K31" s="86">
        <f>SUM(C31:J31)</f>
        <v>288218.63</v>
      </c>
    </row>
    <row r="32" spans="1:11" x14ac:dyDescent="0.25">
      <c r="A32" s="88" t="s">
        <v>1676</v>
      </c>
      <c r="B32" s="104" t="s">
        <v>1675</v>
      </c>
      <c r="C32" s="86">
        <v>0</v>
      </c>
      <c r="D32" s="86">
        <v>0</v>
      </c>
      <c r="E32" s="86">
        <v>0</v>
      </c>
      <c r="F32" s="86">
        <v>0</v>
      </c>
      <c r="G32" s="86">
        <v>0</v>
      </c>
      <c r="H32" s="86">
        <v>257</v>
      </c>
      <c r="I32" s="86">
        <v>0</v>
      </c>
      <c r="J32" s="86">
        <v>0</v>
      </c>
      <c r="K32" s="86">
        <f>SUM(C32:J32)</f>
        <v>257</v>
      </c>
    </row>
    <row r="33" spans="1:11" x14ac:dyDescent="0.25">
      <c r="A33" s="88" t="s">
        <v>1674</v>
      </c>
      <c r="B33" s="104" t="s">
        <v>1673</v>
      </c>
      <c r="C33" s="86">
        <v>0</v>
      </c>
      <c r="D33" s="86">
        <v>0</v>
      </c>
      <c r="E33" s="86">
        <v>0</v>
      </c>
      <c r="F33" s="86">
        <v>0</v>
      </c>
      <c r="G33" s="86">
        <v>0</v>
      </c>
      <c r="H33" s="86">
        <v>1260</v>
      </c>
      <c r="I33" s="86">
        <v>0</v>
      </c>
      <c r="J33" s="86">
        <v>0</v>
      </c>
      <c r="K33" s="86">
        <f>SUM(C33:J33)</f>
        <v>1260</v>
      </c>
    </row>
    <row r="34" spans="1:11" x14ac:dyDescent="0.25">
      <c r="A34" s="88" t="s">
        <v>1594</v>
      </c>
      <c r="B34" s="104" t="s">
        <v>1593</v>
      </c>
      <c r="C34" s="86">
        <v>0</v>
      </c>
      <c r="D34" s="86">
        <v>0</v>
      </c>
      <c r="E34" s="86">
        <v>0</v>
      </c>
      <c r="F34" s="86">
        <v>0</v>
      </c>
      <c r="G34" s="86">
        <v>0</v>
      </c>
      <c r="H34" s="86">
        <v>42126.05</v>
      </c>
      <c r="I34" s="86">
        <v>0</v>
      </c>
      <c r="J34" s="86">
        <v>0</v>
      </c>
      <c r="K34" s="86">
        <f>SUM(C34:J34)</f>
        <v>42126.05</v>
      </c>
    </row>
    <row r="35" spans="1:11" x14ac:dyDescent="0.25">
      <c r="A35" s="88" t="s">
        <v>1672</v>
      </c>
      <c r="B35" s="104" t="s">
        <v>1671</v>
      </c>
      <c r="C35" s="86">
        <v>0</v>
      </c>
      <c r="D35" s="86">
        <v>0</v>
      </c>
      <c r="E35" s="86">
        <v>0</v>
      </c>
      <c r="F35" s="86">
        <v>0</v>
      </c>
      <c r="G35" s="86">
        <v>0</v>
      </c>
      <c r="H35" s="86">
        <v>3420</v>
      </c>
      <c r="I35" s="86">
        <v>0</v>
      </c>
      <c r="J35" s="86">
        <v>0</v>
      </c>
      <c r="K35" s="86">
        <f>SUM(C35:J35)</f>
        <v>3420</v>
      </c>
    </row>
    <row r="36" spans="1:11" x14ac:dyDescent="0.25">
      <c r="A36" s="88" t="s">
        <v>1832</v>
      </c>
      <c r="B36" s="104" t="s">
        <v>1831</v>
      </c>
      <c r="C36" s="86">
        <v>0</v>
      </c>
      <c r="D36" s="86">
        <v>0</v>
      </c>
      <c r="E36" s="86">
        <v>0</v>
      </c>
      <c r="F36" s="86">
        <v>0</v>
      </c>
      <c r="G36" s="86">
        <v>0</v>
      </c>
      <c r="H36" s="86">
        <v>0</v>
      </c>
      <c r="I36" s="86">
        <v>0</v>
      </c>
      <c r="J36" s="86">
        <v>308605</v>
      </c>
      <c r="K36" s="86">
        <f>SUM(C36:J36)</f>
        <v>308605</v>
      </c>
    </row>
    <row r="37" spans="1:11" ht="33.75" x14ac:dyDescent="0.25">
      <c r="A37" s="88" t="s">
        <v>1830</v>
      </c>
      <c r="B37" s="104" t="s">
        <v>1829</v>
      </c>
      <c r="C37" s="86">
        <v>0</v>
      </c>
      <c r="D37" s="86">
        <v>0</v>
      </c>
      <c r="E37" s="86">
        <v>0</v>
      </c>
      <c r="F37" s="86">
        <v>0</v>
      </c>
      <c r="G37" s="86">
        <v>0</v>
      </c>
      <c r="H37" s="86">
        <v>0</v>
      </c>
      <c r="I37" s="86">
        <v>0</v>
      </c>
      <c r="J37" s="86">
        <v>97405.96</v>
      </c>
      <c r="K37" s="86">
        <f>SUM(C37:J37)</f>
        <v>97405.96</v>
      </c>
    </row>
    <row r="38" spans="1:11" ht="22.5" x14ac:dyDescent="0.25">
      <c r="A38" s="88" t="s">
        <v>1828</v>
      </c>
      <c r="B38" s="104" t="s">
        <v>1827</v>
      </c>
      <c r="C38" s="86">
        <v>0</v>
      </c>
      <c r="D38" s="86">
        <v>0</v>
      </c>
      <c r="E38" s="86">
        <v>0</v>
      </c>
      <c r="F38" s="86">
        <v>0</v>
      </c>
      <c r="G38" s="86">
        <v>0</v>
      </c>
      <c r="H38" s="86">
        <v>0</v>
      </c>
      <c r="I38" s="86">
        <v>87534155.049999997</v>
      </c>
      <c r="J38" s="86">
        <v>0</v>
      </c>
      <c r="K38" s="86">
        <f>SUM(C38:J38)</f>
        <v>87534155.049999997</v>
      </c>
    </row>
    <row r="39" spans="1:11" ht="22.5" x14ac:dyDescent="0.25">
      <c r="A39" s="88" t="s">
        <v>1826</v>
      </c>
      <c r="B39" s="104" t="s">
        <v>1825</v>
      </c>
      <c r="C39" s="86">
        <v>0</v>
      </c>
      <c r="D39" s="86">
        <v>0</v>
      </c>
      <c r="E39" s="86">
        <v>0</v>
      </c>
      <c r="F39" s="86">
        <v>0</v>
      </c>
      <c r="G39" s="86">
        <v>0</v>
      </c>
      <c r="H39" s="86">
        <v>0</v>
      </c>
      <c r="I39" s="86">
        <v>13943469.550000001</v>
      </c>
      <c r="J39" s="86">
        <v>0</v>
      </c>
      <c r="K39" s="86">
        <f>SUM(C39:J39)</f>
        <v>13943469.550000001</v>
      </c>
    </row>
    <row r="40" spans="1:11" x14ac:dyDescent="0.25">
      <c r="A40" s="88" t="s">
        <v>1824</v>
      </c>
      <c r="B40" s="104" t="s">
        <v>1823</v>
      </c>
      <c r="C40" s="86">
        <v>30033.200000000001</v>
      </c>
      <c r="D40" s="86">
        <v>0</v>
      </c>
      <c r="E40" s="86">
        <v>0</v>
      </c>
      <c r="F40" s="86">
        <v>0</v>
      </c>
      <c r="G40" s="86">
        <v>0</v>
      </c>
      <c r="H40" s="86">
        <v>0</v>
      </c>
      <c r="I40" s="86">
        <v>0</v>
      </c>
      <c r="J40" s="86">
        <v>0</v>
      </c>
      <c r="K40" s="86">
        <f>SUM(C40:J40)</f>
        <v>30033.200000000001</v>
      </c>
    </row>
    <row r="41" spans="1:11" x14ac:dyDescent="0.25">
      <c r="A41" s="88" t="s">
        <v>1822</v>
      </c>
      <c r="B41" s="104" t="s">
        <v>1821</v>
      </c>
      <c r="C41" s="86">
        <v>0</v>
      </c>
      <c r="D41" s="86">
        <v>0</v>
      </c>
      <c r="E41" s="86">
        <v>0</v>
      </c>
      <c r="F41" s="86">
        <v>0</v>
      </c>
      <c r="G41" s="86">
        <v>0</v>
      </c>
      <c r="H41" s="86">
        <v>0</v>
      </c>
      <c r="I41" s="86">
        <v>105108.52</v>
      </c>
      <c r="J41" s="86">
        <v>0</v>
      </c>
      <c r="K41" s="86">
        <f>SUM(C41:J41)</f>
        <v>105108.52</v>
      </c>
    </row>
    <row r="42" spans="1:11" x14ac:dyDescent="0.25">
      <c r="A42" s="88" t="s">
        <v>1820</v>
      </c>
      <c r="B42" s="104" t="s">
        <v>1819</v>
      </c>
      <c r="C42" s="86">
        <v>0</v>
      </c>
      <c r="D42" s="86">
        <v>0</v>
      </c>
      <c r="E42" s="86">
        <v>0</v>
      </c>
      <c r="F42" s="86">
        <v>0</v>
      </c>
      <c r="G42" s="86">
        <v>0</v>
      </c>
      <c r="H42" s="86">
        <v>0</v>
      </c>
      <c r="I42" s="86">
        <v>37546.15</v>
      </c>
      <c r="J42" s="86">
        <v>0</v>
      </c>
      <c r="K42" s="86">
        <f>SUM(C42:J42)</f>
        <v>37546.15</v>
      </c>
    </row>
    <row r="43" spans="1:11" ht="22.5" x14ac:dyDescent="0.25">
      <c r="A43" s="88" t="s">
        <v>1818</v>
      </c>
      <c r="B43" s="104" t="s">
        <v>1817</v>
      </c>
      <c r="C43" s="86">
        <v>0</v>
      </c>
      <c r="D43" s="86">
        <v>0</v>
      </c>
      <c r="E43" s="86">
        <v>0</v>
      </c>
      <c r="F43" s="86">
        <v>1702394.16</v>
      </c>
      <c r="G43" s="86">
        <v>0</v>
      </c>
      <c r="H43" s="86">
        <v>0</v>
      </c>
      <c r="I43" s="86">
        <v>0</v>
      </c>
      <c r="J43" s="86">
        <v>0</v>
      </c>
      <c r="K43" s="86">
        <f>SUM(C43:J43)</f>
        <v>1702394.16</v>
      </c>
    </row>
    <row r="44" spans="1:11" x14ac:dyDescent="0.25">
      <c r="A44" s="88" t="s">
        <v>1668</v>
      </c>
      <c r="B44" s="104" t="s">
        <v>1667</v>
      </c>
      <c r="C44" s="86">
        <v>0</v>
      </c>
      <c r="D44" s="86">
        <v>0</v>
      </c>
      <c r="E44" s="86">
        <v>0</v>
      </c>
      <c r="F44" s="86">
        <v>2286648.0699999998</v>
      </c>
      <c r="G44" s="86">
        <v>0</v>
      </c>
      <c r="H44" s="86">
        <v>0</v>
      </c>
      <c r="I44" s="86">
        <v>0</v>
      </c>
      <c r="J44" s="86">
        <v>0</v>
      </c>
      <c r="K44" s="86">
        <f>SUM(C44:J44)</f>
        <v>2286648.0699999998</v>
      </c>
    </row>
    <row r="45" spans="1:11" ht="33.75" x14ac:dyDescent="0.25">
      <c r="A45" s="88" t="s">
        <v>1590</v>
      </c>
      <c r="B45" s="104" t="s">
        <v>1589</v>
      </c>
      <c r="C45" s="86">
        <v>0</v>
      </c>
      <c r="D45" s="86">
        <v>0</v>
      </c>
      <c r="E45" s="86">
        <v>0</v>
      </c>
      <c r="F45" s="86">
        <v>442864.6</v>
      </c>
      <c r="G45" s="86">
        <v>0</v>
      </c>
      <c r="H45" s="86">
        <v>0</v>
      </c>
      <c r="I45" s="86">
        <v>0</v>
      </c>
      <c r="J45" s="86">
        <v>0</v>
      </c>
      <c r="K45" s="86">
        <f>SUM(C45:J45)</f>
        <v>442864.6</v>
      </c>
    </row>
    <row r="46" spans="1:11" ht="33.75" x14ac:dyDescent="0.25">
      <c r="A46" s="88" t="s">
        <v>1586</v>
      </c>
      <c r="B46" s="104" t="s">
        <v>1585</v>
      </c>
      <c r="C46" s="86">
        <v>0</v>
      </c>
      <c r="D46" s="86">
        <v>0</v>
      </c>
      <c r="E46" s="86">
        <v>0</v>
      </c>
      <c r="F46" s="86">
        <v>1899600</v>
      </c>
      <c r="G46" s="86">
        <v>0</v>
      </c>
      <c r="H46" s="86">
        <v>0</v>
      </c>
      <c r="I46" s="86">
        <v>0</v>
      </c>
      <c r="J46" s="86">
        <v>0</v>
      </c>
      <c r="K46" s="86">
        <f>SUM(C46:J46)</f>
        <v>1899600</v>
      </c>
    </row>
    <row r="47" spans="1:11" x14ac:dyDescent="0.25">
      <c r="A47" s="88" t="s">
        <v>1816</v>
      </c>
      <c r="B47" s="104" t="s">
        <v>1815</v>
      </c>
      <c r="C47" s="86">
        <v>0</v>
      </c>
      <c r="D47" s="86">
        <v>0</v>
      </c>
      <c r="E47" s="86">
        <v>0</v>
      </c>
      <c r="F47" s="86">
        <v>0</v>
      </c>
      <c r="G47" s="86">
        <v>0</v>
      </c>
      <c r="H47" s="86">
        <v>0</v>
      </c>
      <c r="I47" s="86">
        <v>11903.05</v>
      </c>
      <c r="J47" s="86">
        <v>0</v>
      </c>
      <c r="K47" s="86">
        <f>SUM(C47:J47)</f>
        <v>11903.05</v>
      </c>
    </row>
    <row r="48" spans="1:11" ht="22.5" x14ac:dyDescent="0.25">
      <c r="A48" s="206" t="s">
        <v>1814</v>
      </c>
      <c r="B48" s="205" t="s">
        <v>1813</v>
      </c>
      <c r="C48" s="204">
        <v>0</v>
      </c>
      <c r="D48" s="204">
        <v>0</v>
      </c>
      <c r="E48" s="204">
        <v>0</v>
      </c>
      <c r="F48" s="204">
        <v>0</v>
      </c>
      <c r="G48" s="204">
        <v>0</v>
      </c>
      <c r="H48" s="204">
        <v>0</v>
      </c>
      <c r="I48" s="204">
        <v>57476.01</v>
      </c>
      <c r="J48" s="204">
        <v>0</v>
      </c>
      <c r="K48" s="204">
        <f>SUM(C48:J48)</f>
        <v>57476.01</v>
      </c>
    </row>
    <row r="49" spans="1:11" ht="12.75" x14ac:dyDescent="0.25">
      <c r="A49" s="43" t="s">
        <v>1584</v>
      </c>
      <c r="B49" s="42"/>
      <c r="C49" s="180">
        <v>0</v>
      </c>
      <c r="D49" s="180">
        <v>0</v>
      </c>
      <c r="E49" s="180">
        <v>0</v>
      </c>
      <c r="F49" s="180">
        <v>3027.85</v>
      </c>
      <c r="G49" s="180">
        <v>0</v>
      </c>
      <c r="H49" s="180">
        <v>0</v>
      </c>
      <c r="I49" s="180">
        <v>888042.06</v>
      </c>
      <c r="J49" s="180">
        <v>0</v>
      </c>
      <c r="K49" s="180">
        <f>SUM(C49:J49)</f>
        <v>891069.91</v>
      </c>
    </row>
    <row r="50" spans="1:11" x14ac:dyDescent="0.25">
      <c r="A50" s="88" t="s">
        <v>1812</v>
      </c>
      <c r="B50" s="104" t="s">
        <v>1811</v>
      </c>
      <c r="C50" s="86">
        <v>0</v>
      </c>
      <c r="D50" s="86">
        <v>0</v>
      </c>
      <c r="E50" s="86">
        <v>0</v>
      </c>
      <c r="F50" s="86">
        <v>0</v>
      </c>
      <c r="G50" s="86">
        <v>0</v>
      </c>
      <c r="H50" s="86">
        <v>0</v>
      </c>
      <c r="I50" s="86">
        <v>767151.06</v>
      </c>
      <c r="J50" s="86">
        <v>0</v>
      </c>
      <c r="K50" s="86">
        <f>SUM(C50:J50)</f>
        <v>767151.06</v>
      </c>
    </row>
    <row r="51" spans="1:11" ht="22.5" x14ac:dyDescent="0.25">
      <c r="A51" s="88" t="s">
        <v>1810</v>
      </c>
      <c r="B51" s="104" t="s">
        <v>1809</v>
      </c>
      <c r="C51" s="86">
        <v>0</v>
      </c>
      <c r="D51" s="86">
        <v>0</v>
      </c>
      <c r="E51" s="86">
        <v>0</v>
      </c>
      <c r="F51" s="86">
        <v>0</v>
      </c>
      <c r="G51" s="86">
        <v>0</v>
      </c>
      <c r="H51" s="86">
        <v>0</v>
      </c>
      <c r="I51" s="86">
        <v>86139</v>
      </c>
      <c r="J51" s="86">
        <v>0</v>
      </c>
      <c r="K51" s="86">
        <f>SUM(C51:J51)</f>
        <v>86139</v>
      </c>
    </row>
    <row r="52" spans="1:11" ht="22.5" x14ac:dyDescent="0.25">
      <c r="A52" s="88" t="s">
        <v>1655</v>
      </c>
      <c r="B52" s="104" t="s">
        <v>1654</v>
      </c>
      <c r="C52" s="86">
        <v>0</v>
      </c>
      <c r="D52" s="86">
        <v>0</v>
      </c>
      <c r="E52" s="86">
        <v>0</v>
      </c>
      <c r="F52" s="86">
        <v>3027.85</v>
      </c>
      <c r="G52" s="86">
        <v>0</v>
      </c>
      <c r="H52" s="86">
        <v>0</v>
      </c>
      <c r="I52" s="86">
        <v>0</v>
      </c>
      <c r="J52" s="86">
        <v>0</v>
      </c>
      <c r="K52" s="86">
        <f>SUM(C52:J52)</f>
        <v>3027.85</v>
      </c>
    </row>
    <row r="53" spans="1:11" x14ac:dyDescent="0.25">
      <c r="A53" s="88" t="s">
        <v>1716</v>
      </c>
      <c r="B53" s="104" t="s">
        <v>1715</v>
      </c>
      <c r="C53" s="86">
        <v>0</v>
      </c>
      <c r="D53" s="86">
        <v>0</v>
      </c>
      <c r="E53" s="86">
        <v>0</v>
      </c>
      <c r="F53" s="86">
        <v>0</v>
      </c>
      <c r="G53" s="86">
        <v>0</v>
      </c>
      <c r="H53" s="86">
        <v>0</v>
      </c>
      <c r="I53" s="86">
        <v>32252</v>
      </c>
      <c r="J53" s="86">
        <v>0</v>
      </c>
      <c r="K53" s="86">
        <f>SUM(C53:J53)</f>
        <v>32252</v>
      </c>
    </row>
    <row r="54" spans="1:11" x14ac:dyDescent="0.25">
      <c r="A54" s="206" t="s">
        <v>1712</v>
      </c>
      <c r="B54" s="205" t="s">
        <v>1711</v>
      </c>
      <c r="C54" s="204">
        <v>0</v>
      </c>
      <c r="D54" s="204">
        <v>0</v>
      </c>
      <c r="E54" s="204">
        <v>0</v>
      </c>
      <c r="F54" s="204">
        <v>0</v>
      </c>
      <c r="G54" s="204">
        <v>0</v>
      </c>
      <c r="H54" s="204">
        <v>0</v>
      </c>
      <c r="I54" s="204">
        <v>2500</v>
      </c>
      <c r="J54" s="204">
        <v>0</v>
      </c>
      <c r="K54" s="204">
        <f>SUM(C54:J54)</f>
        <v>2500</v>
      </c>
    </row>
    <row r="56" spans="1:11" ht="9" customHeight="1" x14ac:dyDescent="0.25">
      <c r="A56" s="203" t="s">
        <v>1581</v>
      </c>
    </row>
  </sheetData>
  <mergeCells count="16">
    <mergeCell ref="C1:E1"/>
    <mergeCell ref="C2:E2"/>
    <mergeCell ref="C4:F4"/>
    <mergeCell ref="C6:F6"/>
    <mergeCell ref="G1:J1"/>
    <mergeCell ref="G2:J2"/>
    <mergeCell ref="G4:K4"/>
    <mergeCell ref="G6:K6"/>
    <mergeCell ref="A9:B9"/>
    <mergeCell ref="A8:B8"/>
    <mergeCell ref="C13:F13"/>
    <mergeCell ref="G13:K13"/>
    <mergeCell ref="A49:B49"/>
    <mergeCell ref="A15:B15"/>
    <mergeCell ref="A11:B11"/>
    <mergeCell ref="A10:B10"/>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6"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8"/>
      <c r="G1" s="47" t="s">
        <v>21</v>
      </c>
      <c r="H1" s="213" t="s">
        <v>41</v>
      </c>
      <c r="I1" s="48"/>
      <c r="J1" s="48"/>
      <c r="K1" s="47" t="s">
        <v>21</v>
      </c>
    </row>
    <row r="2" spans="1:11" ht="12.75" x14ac:dyDescent="0.25">
      <c r="A2" s="47"/>
      <c r="B2" s="47"/>
      <c r="C2" s="213" t="s">
        <v>1635</v>
      </c>
      <c r="D2" s="48"/>
      <c r="E2" s="48"/>
      <c r="F2" s="48"/>
      <c r="G2" s="47" t="s">
        <v>1808</v>
      </c>
      <c r="H2" s="213" t="s">
        <v>1635</v>
      </c>
      <c r="I2" s="48"/>
      <c r="J2" s="48"/>
      <c r="K2" s="47" t="s">
        <v>1808</v>
      </c>
    </row>
    <row r="3" spans="1:11" x14ac:dyDescent="0.25">
      <c r="A3" s="196"/>
      <c r="B3" s="196"/>
      <c r="C3" s="196"/>
      <c r="D3" s="196"/>
      <c r="E3" s="196"/>
      <c r="F3" s="196"/>
      <c r="G3" s="196"/>
      <c r="H3" s="196"/>
      <c r="I3" s="196"/>
      <c r="J3" s="196"/>
      <c r="K3" s="196"/>
    </row>
    <row r="4" spans="1:11" ht="12.75" x14ac:dyDescent="0.25">
      <c r="A4" s="196"/>
      <c r="B4" s="196"/>
      <c r="C4" s="195" t="s">
        <v>1807</v>
      </c>
      <c r="D4" s="39"/>
      <c r="E4" s="39"/>
      <c r="F4" s="39"/>
      <c r="G4" s="39"/>
      <c r="H4" s="195" t="s">
        <v>1806</v>
      </c>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39"/>
      <c r="H6" s="195" t="s">
        <v>29</v>
      </c>
      <c r="I6" s="39"/>
      <c r="J6" s="39"/>
      <c r="K6" s="39"/>
    </row>
    <row r="7" spans="1:11" ht="60" customHeight="1" x14ac:dyDescent="0.25">
      <c r="A7" s="210" t="s">
        <v>1629</v>
      </c>
      <c r="B7" s="210" t="s">
        <v>315</v>
      </c>
      <c r="C7" s="208" t="s">
        <v>1628</v>
      </c>
      <c r="D7" s="61" t="s">
        <v>1770</v>
      </c>
      <c r="E7" s="208" t="s">
        <v>1769</v>
      </c>
      <c r="F7" s="209"/>
      <c r="G7" s="209"/>
      <c r="H7" s="208" t="s">
        <v>1768</v>
      </c>
      <c r="I7" s="208" t="s">
        <v>1767</v>
      </c>
      <c r="J7" s="208" t="s">
        <v>1766</v>
      </c>
      <c r="K7" s="208" t="s">
        <v>1622</v>
      </c>
    </row>
    <row r="8" spans="1:11" ht="60" customHeight="1" x14ac:dyDescent="0.25">
      <c r="A8" s="207"/>
      <c r="B8" s="207"/>
      <c r="C8" s="207"/>
      <c r="D8" s="33"/>
      <c r="E8" s="33" t="s">
        <v>1765</v>
      </c>
      <c r="F8" s="33" t="s">
        <v>1764</v>
      </c>
      <c r="G8" s="33" t="s">
        <v>1763</v>
      </c>
      <c r="H8" s="207"/>
      <c r="I8" s="207"/>
      <c r="J8" s="207"/>
      <c r="K8" s="207"/>
    </row>
    <row r="9" spans="1:11" ht="12.75" x14ac:dyDescent="0.25">
      <c r="A9" s="49" t="s">
        <v>1619</v>
      </c>
      <c r="B9" s="48"/>
      <c r="C9" s="25">
        <v>0</v>
      </c>
      <c r="D9" s="25">
        <v>888362.84</v>
      </c>
      <c r="E9" s="25">
        <v>45004558.880000003</v>
      </c>
      <c r="F9" s="25">
        <v>0</v>
      </c>
      <c r="G9" s="25">
        <v>3622480.4</v>
      </c>
      <c r="H9" s="25">
        <v>0</v>
      </c>
      <c r="I9" s="25">
        <v>0</v>
      </c>
      <c r="J9" s="25">
        <v>20963848.370000001</v>
      </c>
      <c r="K9" s="25">
        <f>SUM(C9:J9)</f>
        <v>70479250.49000001</v>
      </c>
    </row>
    <row r="10" spans="1:11" ht="22.5" x14ac:dyDescent="0.25">
      <c r="A10" s="206" t="s">
        <v>1805</v>
      </c>
      <c r="B10" s="205" t="s">
        <v>1804</v>
      </c>
      <c r="C10" s="204">
        <v>0</v>
      </c>
      <c r="D10" s="204">
        <v>0</v>
      </c>
      <c r="E10" s="204">
        <v>0</v>
      </c>
      <c r="F10" s="204">
        <v>0</v>
      </c>
      <c r="G10" s="204">
        <v>229378.38</v>
      </c>
      <c r="H10" s="204">
        <v>0</v>
      </c>
      <c r="I10" s="204">
        <v>0</v>
      </c>
      <c r="J10" s="204">
        <v>0</v>
      </c>
      <c r="K10" s="204">
        <f>SUM(C10:J10)</f>
        <v>229378.38</v>
      </c>
    </row>
    <row r="11" spans="1:11" ht="12.75" x14ac:dyDescent="0.25">
      <c r="A11" s="43" t="s">
        <v>1631</v>
      </c>
      <c r="B11" s="42"/>
      <c r="C11" s="180">
        <v>0</v>
      </c>
      <c r="D11" s="180">
        <v>0</v>
      </c>
      <c r="E11" s="180">
        <v>45004558.880000003</v>
      </c>
      <c r="F11" s="180">
        <v>0</v>
      </c>
      <c r="G11" s="180">
        <v>0</v>
      </c>
      <c r="H11" s="180">
        <v>0</v>
      </c>
      <c r="I11" s="180">
        <v>0</v>
      </c>
      <c r="J11" s="180">
        <v>516960.03</v>
      </c>
      <c r="K11" s="180">
        <f>SUM(C11:J11)</f>
        <v>45521518.910000004</v>
      </c>
    </row>
    <row r="12" spans="1:11" x14ac:dyDescent="0.25">
      <c r="A12" s="88" t="s">
        <v>1706</v>
      </c>
      <c r="B12" s="104" t="s">
        <v>1487</v>
      </c>
      <c r="C12" s="86">
        <v>0</v>
      </c>
      <c r="D12" s="86">
        <v>0</v>
      </c>
      <c r="E12" s="86">
        <v>448843.07</v>
      </c>
      <c r="F12" s="86">
        <v>0</v>
      </c>
      <c r="G12" s="86">
        <v>0</v>
      </c>
      <c r="H12" s="86">
        <v>0</v>
      </c>
      <c r="I12" s="86">
        <v>0</v>
      </c>
      <c r="J12" s="86">
        <v>516960.03</v>
      </c>
      <c r="K12" s="86">
        <f>SUM(C12:J12)</f>
        <v>965803.10000000009</v>
      </c>
    </row>
    <row r="13" spans="1:11" x14ac:dyDescent="0.25">
      <c r="A13" s="88" t="s">
        <v>1703</v>
      </c>
      <c r="B13" s="104" t="s">
        <v>1702</v>
      </c>
      <c r="C13" s="86">
        <v>0</v>
      </c>
      <c r="D13" s="86">
        <v>0</v>
      </c>
      <c r="E13" s="86">
        <v>1546970.08</v>
      </c>
      <c r="F13" s="86">
        <v>0</v>
      </c>
      <c r="G13" s="86">
        <v>0</v>
      </c>
      <c r="H13" s="86">
        <v>0</v>
      </c>
      <c r="I13" s="86">
        <v>0</v>
      </c>
      <c r="J13" s="86">
        <v>0</v>
      </c>
      <c r="K13" s="86">
        <f>SUM(C13:J13)</f>
        <v>1546970.08</v>
      </c>
    </row>
    <row r="14" spans="1:11" x14ac:dyDescent="0.25">
      <c r="A14" s="88" t="s">
        <v>1803</v>
      </c>
      <c r="B14" s="104" t="s">
        <v>1802</v>
      </c>
      <c r="C14" s="86">
        <v>0</v>
      </c>
      <c r="D14" s="86">
        <v>0</v>
      </c>
      <c r="E14" s="86">
        <v>24724.799999999999</v>
      </c>
      <c r="F14" s="86">
        <v>0</v>
      </c>
      <c r="G14" s="86">
        <v>0</v>
      </c>
      <c r="H14" s="86">
        <v>0</v>
      </c>
      <c r="I14" s="86">
        <v>0</v>
      </c>
      <c r="J14" s="86">
        <v>0</v>
      </c>
      <c r="K14" s="86">
        <f>SUM(C14:J14)</f>
        <v>24724.799999999999</v>
      </c>
    </row>
    <row r="15" spans="1:11" x14ac:dyDescent="0.25">
      <c r="A15" s="88" t="s">
        <v>1801</v>
      </c>
      <c r="B15" s="104" t="s">
        <v>1800</v>
      </c>
      <c r="C15" s="86">
        <v>0</v>
      </c>
      <c r="D15" s="86">
        <v>0</v>
      </c>
      <c r="E15" s="86">
        <v>713578.8</v>
      </c>
      <c r="F15" s="86">
        <v>0</v>
      </c>
      <c r="G15" s="86">
        <v>0</v>
      </c>
      <c r="H15" s="86">
        <v>0</v>
      </c>
      <c r="I15" s="86">
        <v>0</v>
      </c>
      <c r="J15" s="86">
        <v>0</v>
      </c>
      <c r="K15" s="86">
        <f>SUM(C15:J15)</f>
        <v>713578.8</v>
      </c>
    </row>
    <row r="16" spans="1:11" ht="33.75" x14ac:dyDescent="0.25">
      <c r="A16" s="88" t="s">
        <v>1799</v>
      </c>
      <c r="B16" s="104" t="s">
        <v>1798</v>
      </c>
      <c r="C16" s="86">
        <v>0</v>
      </c>
      <c r="D16" s="86">
        <v>0</v>
      </c>
      <c r="E16" s="86">
        <v>126229.72</v>
      </c>
      <c r="F16" s="86">
        <v>0</v>
      </c>
      <c r="G16" s="86">
        <v>0</v>
      </c>
      <c r="H16" s="86">
        <v>0</v>
      </c>
      <c r="I16" s="86">
        <v>0</v>
      </c>
      <c r="J16" s="86">
        <v>0</v>
      </c>
      <c r="K16" s="86">
        <f>SUM(C16:J16)</f>
        <v>126229.72</v>
      </c>
    </row>
    <row r="17" spans="1:11" ht="33.75" x14ac:dyDescent="0.25">
      <c r="A17" s="88" t="s">
        <v>1797</v>
      </c>
      <c r="B17" s="104" t="s">
        <v>1796</v>
      </c>
      <c r="C17" s="86">
        <v>0</v>
      </c>
      <c r="D17" s="86">
        <v>0</v>
      </c>
      <c r="E17" s="86">
        <v>3996</v>
      </c>
      <c r="F17" s="86">
        <v>0</v>
      </c>
      <c r="G17" s="86">
        <v>0</v>
      </c>
      <c r="H17" s="86">
        <v>0</v>
      </c>
      <c r="I17" s="86">
        <v>0</v>
      </c>
      <c r="J17" s="86">
        <v>0</v>
      </c>
      <c r="K17" s="86">
        <f>SUM(C17:J17)</f>
        <v>3996</v>
      </c>
    </row>
    <row r="18" spans="1:11" ht="33.75" x14ac:dyDescent="0.25">
      <c r="A18" s="88" t="s">
        <v>1650</v>
      </c>
      <c r="B18" s="104" t="s">
        <v>1649</v>
      </c>
      <c r="C18" s="86">
        <v>0</v>
      </c>
      <c r="D18" s="86">
        <v>0</v>
      </c>
      <c r="E18" s="86">
        <v>41075681.479999997</v>
      </c>
      <c r="F18" s="86">
        <v>0</v>
      </c>
      <c r="G18" s="86">
        <v>0</v>
      </c>
      <c r="H18" s="86">
        <v>0</v>
      </c>
      <c r="I18" s="86">
        <v>0</v>
      </c>
      <c r="J18" s="86">
        <v>0</v>
      </c>
      <c r="K18" s="86">
        <f>SUM(C18:J18)</f>
        <v>41075681.479999997</v>
      </c>
    </row>
    <row r="19" spans="1:11" ht="33.75" x14ac:dyDescent="0.25">
      <c r="A19" s="88" t="s">
        <v>1795</v>
      </c>
      <c r="B19" s="104" t="s">
        <v>1794</v>
      </c>
      <c r="C19" s="86">
        <v>0</v>
      </c>
      <c r="D19" s="86">
        <v>0</v>
      </c>
      <c r="E19" s="86">
        <v>824427.29</v>
      </c>
      <c r="F19" s="86">
        <v>0</v>
      </c>
      <c r="G19" s="86">
        <v>0</v>
      </c>
      <c r="H19" s="86">
        <v>0</v>
      </c>
      <c r="I19" s="86">
        <v>0</v>
      </c>
      <c r="J19" s="86">
        <v>0</v>
      </c>
      <c r="K19" s="86">
        <f>SUM(C19:J19)</f>
        <v>824427.29</v>
      </c>
    </row>
    <row r="20" spans="1:11" ht="33.75" x14ac:dyDescent="0.25">
      <c r="A20" s="206" t="s">
        <v>1793</v>
      </c>
      <c r="B20" s="205" t="s">
        <v>1792</v>
      </c>
      <c r="C20" s="204">
        <v>0</v>
      </c>
      <c r="D20" s="204">
        <v>0</v>
      </c>
      <c r="E20" s="204">
        <v>240107.64</v>
      </c>
      <c r="F20" s="204">
        <v>0</v>
      </c>
      <c r="G20" s="204">
        <v>0</v>
      </c>
      <c r="H20" s="204">
        <v>0</v>
      </c>
      <c r="I20" s="204">
        <v>0</v>
      </c>
      <c r="J20" s="204">
        <v>0</v>
      </c>
      <c r="K20" s="204">
        <f>SUM(C20:J20)</f>
        <v>240107.64</v>
      </c>
    </row>
    <row r="21" spans="1:11" ht="12.75" x14ac:dyDescent="0.25">
      <c r="A21" s="43" t="s">
        <v>1630</v>
      </c>
      <c r="B21" s="42"/>
      <c r="C21" s="180">
        <v>0</v>
      </c>
      <c r="D21" s="180">
        <v>888362.84</v>
      </c>
      <c r="E21" s="180">
        <v>0</v>
      </c>
      <c r="F21" s="180">
        <v>0</v>
      </c>
      <c r="G21" s="180">
        <v>3393102.02</v>
      </c>
      <c r="H21" s="180">
        <v>0</v>
      </c>
      <c r="I21" s="180">
        <v>0</v>
      </c>
      <c r="J21" s="180">
        <v>20446888.34</v>
      </c>
      <c r="K21" s="180">
        <f>SUM(C21:J21)</f>
        <v>24728353.199999999</v>
      </c>
    </row>
    <row r="22" spans="1:11" ht="12.75" x14ac:dyDescent="0.25">
      <c r="A22" s="43" t="s">
        <v>1584</v>
      </c>
      <c r="B22" s="42"/>
      <c r="C22" s="180">
        <v>0</v>
      </c>
      <c r="D22" s="180">
        <v>86645.6</v>
      </c>
      <c r="E22" s="180">
        <v>5343182.7</v>
      </c>
      <c r="F22" s="180">
        <v>0</v>
      </c>
      <c r="G22" s="180">
        <v>639491.69999999995</v>
      </c>
      <c r="H22" s="180">
        <v>79809.83</v>
      </c>
      <c r="I22" s="180">
        <v>0</v>
      </c>
      <c r="J22" s="180">
        <v>12801121.27</v>
      </c>
      <c r="K22" s="180">
        <f>SUM(C22:J22)</f>
        <v>18950251.100000001</v>
      </c>
    </row>
    <row r="23" spans="1:11" ht="33.75" x14ac:dyDescent="0.25">
      <c r="A23" s="88" t="s">
        <v>1791</v>
      </c>
      <c r="B23" s="104" t="s">
        <v>1790</v>
      </c>
      <c r="C23" s="86">
        <v>0</v>
      </c>
      <c r="D23" s="86">
        <v>0</v>
      </c>
      <c r="E23" s="86">
        <v>0</v>
      </c>
      <c r="F23" s="86">
        <v>0</v>
      </c>
      <c r="G23" s="86">
        <v>0</v>
      </c>
      <c r="H23" s="86">
        <v>0</v>
      </c>
      <c r="I23" s="86">
        <v>0</v>
      </c>
      <c r="J23" s="86">
        <v>7134102.2699999996</v>
      </c>
      <c r="K23" s="86">
        <f>SUM(C23:J23)</f>
        <v>7134102.2699999996</v>
      </c>
    </row>
    <row r="24" spans="1:11" ht="22.5" x14ac:dyDescent="0.25">
      <c r="A24" s="88" t="s">
        <v>1701</v>
      </c>
      <c r="B24" s="104" t="s">
        <v>1700</v>
      </c>
      <c r="C24" s="86">
        <v>0</v>
      </c>
      <c r="D24" s="86">
        <v>0</v>
      </c>
      <c r="E24" s="86">
        <v>0</v>
      </c>
      <c r="F24" s="86">
        <v>0</v>
      </c>
      <c r="G24" s="86">
        <v>0</v>
      </c>
      <c r="H24" s="86">
        <v>0</v>
      </c>
      <c r="I24" s="86">
        <v>0</v>
      </c>
      <c r="J24" s="86">
        <v>3231720</v>
      </c>
      <c r="K24" s="86">
        <f>SUM(C24:J24)</f>
        <v>3231720</v>
      </c>
    </row>
    <row r="25" spans="1:11" ht="22.5" x14ac:dyDescent="0.25">
      <c r="A25" s="88" t="s">
        <v>1789</v>
      </c>
      <c r="B25" s="104" t="s">
        <v>1788</v>
      </c>
      <c r="C25" s="86">
        <v>0</v>
      </c>
      <c r="D25" s="86">
        <v>0</v>
      </c>
      <c r="E25" s="86">
        <v>26946.400000000001</v>
      </c>
      <c r="F25" s="86">
        <v>0</v>
      </c>
      <c r="G25" s="86">
        <v>0</v>
      </c>
      <c r="H25" s="86">
        <v>0</v>
      </c>
      <c r="I25" s="86">
        <v>0</v>
      </c>
      <c r="J25" s="86">
        <v>2435299</v>
      </c>
      <c r="K25" s="86">
        <f>SUM(C25:J25)</f>
        <v>2462245.4</v>
      </c>
    </row>
    <row r="26" spans="1:11" ht="33.75" x14ac:dyDescent="0.25">
      <c r="A26" s="88" t="s">
        <v>1787</v>
      </c>
      <c r="B26" s="104" t="s">
        <v>1786</v>
      </c>
      <c r="C26" s="86">
        <v>0</v>
      </c>
      <c r="D26" s="86">
        <v>0</v>
      </c>
      <c r="E26" s="86">
        <v>326092.12</v>
      </c>
      <c r="F26" s="86">
        <v>0</v>
      </c>
      <c r="G26" s="86">
        <v>0</v>
      </c>
      <c r="H26" s="86">
        <v>0</v>
      </c>
      <c r="I26" s="86">
        <v>0</v>
      </c>
      <c r="J26" s="86">
        <v>0</v>
      </c>
      <c r="K26" s="86">
        <f>SUM(C26:J26)</f>
        <v>326092.12</v>
      </c>
    </row>
    <row r="27" spans="1:11" ht="33.75" x14ac:dyDescent="0.25">
      <c r="A27" s="88" t="s">
        <v>1648</v>
      </c>
      <c r="B27" s="104" t="s">
        <v>1647</v>
      </c>
      <c r="C27" s="86">
        <v>0</v>
      </c>
      <c r="D27" s="86">
        <v>0</v>
      </c>
      <c r="E27" s="86">
        <v>771456.9</v>
      </c>
      <c r="F27" s="86">
        <v>0</v>
      </c>
      <c r="G27" s="86">
        <v>0</v>
      </c>
      <c r="H27" s="86">
        <v>0</v>
      </c>
      <c r="I27" s="86">
        <v>0</v>
      </c>
      <c r="J27" s="86">
        <v>0</v>
      </c>
      <c r="K27" s="86">
        <f>SUM(C27:J27)</f>
        <v>771456.9</v>
      </c>
    </row>
    <row r="28" spans="1:11" ht="33.75" x14ac:dyDescent="0.25">
      <c r="A28" s="88" t="s">
        <v>1785</v>
      </c>
      <c r="B28" s="104" t="s">
        <v>1784</v>
      </c>
      <c r="C28" s="86">
        <v>0</v>
      </c>
      <c r="D28" s="86">
        <v>0</v>
      </c>
      <c r="E28" s="86">
        <v>219725.65</v>
      </c>
      <c r="F28" s="86">
        <v>0</v>
      </c>
      <c r="G28" s="86">
        <v>0</v>
      </c>
      <c r="H28" s="86">
        <v>0</v>
      </c>
      <c r="I28" s="86">
        <v>0</v>
      </c>
      <c r="J28" s="86">
        <v>0</v>
      </c>
      <c r="K28" s="86">
        <f>SUM(C28:J28)</f>
        <v>219725.65</v>
      </c>
    </row>
    <row r="29" spans="1:11" ht="33.75" x14ac:dyDescent="0.25">
      <c r="A29" s="88" t="s">
        <v>1783</v>
      </c>
      <c r="B29" s="104" t="s">
        <v>1782</v>
      </c>
      <c r="C29" s="86">
        <v>0</v>
      </c>
      <c r="D29" s="86">
        <v>0</v>
      </c>
      <c r="E29" s="86">
        <v>1544085.28</v>
      </c>
      <c r="F29" s="86">
        <v>0</v>
      </c>
      <c r="G29" s="86">
        <v>0</v>
      </c>
      <c r="H29" s="86">
        <v>0</v>
      </c>
      <c r="I29" s="86">
        <v>0</v>
      </c>
      <c r="J29" s="86">
        <v>0</v>
      </c>
      <c r="K29" s="86">
        <f>SUM(C29:J29)</f>
        <v>1544085.28</v>
      </c>
    </row>
    <row r="30" spans="1:11" ht="33.75" x14ac:dyDescent="0.25">
      <c r="A30" s="88" t="s">
        <v>1781</v>
      </c>
      <c r="B30" s="104" t="s">
        <v>1780</v>
      </c>
      <c r="C30" s="86">
        <v>0</v>
      </c>
      <c r="D30" s="86">
        <v>0</v>
      </c>
      <c r="E30" s="86">
        <v>1840685.1</v>
      </c>
      <c r="F30" s="86">
        <v>0</v>
      </c>
      <c r="G30" s="86">
        <v>0</v>
      </c>
      <c r="H30" s="86">
        <v>0</v>
      </c>
      <c r="I30" s="86">
        <v>0</v>
      </c>
      <c r="J30" s="86">
        <v>0</v>
      </c>
      <c r="K30" s="86">
        <f>SUM(C30:J30)</f>
        <v>1840685.1</v>
      </c>
    </row>
    <row r="31" spans="1:11" ht="33.75" x14ac:dyDescent="0.25">
      <c r="A31" s="88" t="s">
        <v>1779</v>
      </c>
      <c r="B31" s="104" t="s">
        <v>1778</v>
      </c>
      <c r="C31" s="86">
        <v>0</v>
      </c>
      <c r="D31" s="86">
        <v>0</v>
      </c>
      <c r="E31" s="86">
        <v>114300</v>
      </c>
      <c r="F31" s="86">
        <v>0</v>
      </c>
      <c r="G31" s="86">
        <v>0</v>
      </c>
      <c r="H31" s="86">
        <v>0</v>
      </c>
      <c r="I31" s="86">
        <v>0</v>
      </c>
      <c r="J31" s="86">
        <v>0</v>
      </c>
      <c r="K31" s="86">
        <f>SUM(C31:J31)</f>
        <v>114300</v>
      </c>
    </row>
    <row r="32" spans="1:11" ht="33.75" x14ac:dyDescent="0.25">
      <c r="A32" s="88" t="s">
        <v>1777</v>
      </c>
      <c r="B32" s="104" t="s">
        <v>1776</v>
      </c>
      <c r="C32" s="86">
        <v>0</v>
      </c>
      <c r="D32" s="86">
        <v>86645.6</v>
      </c>
      <c r="E32" s="86">
        <v>0</v>
      </c>
      <c r="F32" s="86">
        <v>0</v>
      </c>
      <c r="G32" s="86">
        <v>0</v>
      </c>
      <c r="H32" s="86">
        <v>0</v>
      </c>
      <c r="I32" s="86">
        <v>0</v>
      </c>
      <c r="J32" s="86">
        <v>0</v>
      </c>
      <c r="K32" s="86">
        <f>SUM(C32:J32)</f>
        <v>86645.6</v>
      </c>
    </row>
    <row r="33" spans="1:11" ht="22.5" x14ac:dyDescent="0.25">
      <c r="A33" s="88" t="s">
        <v>1775</v>
      </c>
      <c r="B33" s="104" t="s">
        <v>1774</v>
      </c>
      <c r="C33" s="86">
        <v>0</v>
      </c>
      <c r="D33" s="86">
        <v>0</v>
      </c>
      <c r="E33" s="86">
        <v>382279</v>
      </c>
      <c r="F33" s="86">
        <v>0</v>
      </c>
      <c r="G33" s="86">
        <v>0</v>
      </c>
      <c r="H33" s="86">
        <v>0</v>
      </c>
      <c r="I33" s="86">
        <v>0</v>
      </c>
      <c r="J33" s="86">
        <v>0</v>
      </c>
      <c r="K33" s="86">
        <f>SUM(C33:J33)</f>
        <v>382279</v>
      </c>
    </row>
    <row r="34" spans="1:11" x14ac:dyDescent="0.25">
      <c r="A34" s="88" t="s">
        <v>1773</v>
      </c>
      <c r="B34" s="104" t="s">
        <v>1455</v>
      </c>
      <c r="C34" s="86">
        <v>0</v>
      </c>
      <c r="D34" s="86">
        <v>0</v>
      </c>
      <c r="E34" s="86">
        <v>0</v>
      </c>
      <c r="F34" s="86">
        <v>0</v>
      </c>
      <c r="G34" s="86">
        <v>0</v>
      </c>
      <c r="H34" s="86">
        <v>79809.83</v>
      </c>
      <c r="I34" s="86">
        <v>0</v>
      </c>
      <c r="J34" s="86">
        <v>0</v>
      </c>
      <c r="K34" s="86">
        <f>SUM(C34:J34)</f>
        <v>79809.83</v>
      </c>
    </row>
    <row r="35" spans="1:11" ht="33.75" x14ac:dyDescent="0.25">
      <c r="A35" s="88" t="s">
        <v>1650</v>
      </c>
      <c r="B35" s="104" t="s">
        <v>1649</v>
      </c>
      <c r="C35" s="86">
        <v>0</v>
      </c>
      <c r="D35" s="86">
        <v>0</v>
      </c>
      <c r="E35" s="86">
        <v>117612.25</v>
      </c>
      <c r="F35" s="86">
        <v>0</v>
      </c>
      <c r="G35" s="86">
        <v>0</v>
      </c>
      <c r="H35" s="86">
        <v>0</v>
      </c>
      <c r="I35" s="86">
        <v>0</v>
      </c>
      <c r="J35" s="86">
        <v>0</v>
      </c>
      <c r="K35" s="86">
        <f>SUM(C35:J35)</f>
        <v>117612.25</v>
      </c>
    </row>
    <row r="36" spans="1:11" x14ac:dyDescent="0.25">
      <c r="A36" s="206" t="s">
        <v>1772</v>
      </c>
      <c r="B36" s="205" t="s">
        <v>1771</v>
      </c>
      <c r="C36" s="204">
        <v>0</v>
      </c>
      <c r="D36" s="204">
        <v>0</v>
      </c>
      <c r="E36" s="204">
        <v>0</v>
      </c>
      <c r="F36" s="204">
        <v>0</v>
      </c>
      <c r="G36" s="204">
        <v>639491.69999999995</v>
      </c>
      <c r="H36" s="204">
        <v>0</v>
      </c>
      <c r="I36" s="204">
        <v>0</v>
      </c>
      <c r="J36" s="204">
        <v>0</v>
      </c>
      <c r="K36" s="204">
        <f>SUM(C36:J36)</f>
        <v>639491.69999999995</v>
      </c>
    </row>
    <row r="38" spans="1:11" ht="12.75" x14ac:dyDescent="0.25">
      <c r="C38" s="212" t="s">
        <v>28</v>
      </c>
      <c r="D38" s="211"/>
      <c r="E38" s="211"/>
      <c r="F38" s="211"/>
      <c r="G38" s="211"/>
      <c r="H38" s="212" t="s">
        <v>28</v>
      </c>
      <c r="I38" s="211"/>
      <c r="J38" s="211"/>
      <c r="K38" s="211"/>
    </row>
    <row r="39" spans="1:11" ht="60" customHeight="1" x14ac:dyDescent="0.25">
      <c r="A39" s="210" t="s">
        <v>1629</v>
      </c>
      <c r="B39" s="210" t="s">
        <v>315</v>
      </c>
      <c r="C39" s="208" t="s">
        <v>1628</v>
      </c>
      <c r="D39" s="61" t="s">
        <v>1770</v>
      </c>
      <c r="E39" s="208" t="s">
        <v>1769</v>
      </c>
      <c r="F39" s="209"/>
      <c r="G39" s="209"/>
      <c r="H39" s="208" t="s">
        <v>1768</v>
      </c>
      <c r="I39" s="208" t="s">
        <v>1767</v>
      </c>
      <c r="J39" s="208" t="s">
        <v>1766</v>
      </c>
      <c r="K39" s="208" t="s">
        <v>1622</v>
      </c>
    </row>
    <row r="40" spans="1:11" ht="45" x14ac:dyDescent="0.25">
      <c r="A40" s="207"/>
      <c r="B40" s="207"/>
      <c r="C40" s="207"/>
      <c r="D40" s="33"/>
      <c r="E40" s="33" t="s">
        <v>1765</v>
      </c>
      <c r="F40" s="33" t="s">
        <v>1764</v>
      </c>
      <c r="G40" s="33" t="s">
        <v>1763</v>
      </c>
      <c r="H40" s="207"/>
      <c r="I40" s="207"/>
      <c r="J40" s="207"/>
      <c r="K40" s="207"/>
    </row>
    <row r="41" spans="1:11" ht="12.75" x14ac:dyDescent="0.25">
      <c r="A41" s="49" t="s">
        <v>1619</v>
      </c>
      <c r="B41" s="48"/>
      <c r="C41" s="25">
        <v>4241442.8899999997</v>
      </c>
      <c r="D41" s="25">
        <v>0</v>
      </c>
      <c r="E41" s="25">
        <v>18657634.23</v>
      </c>
      <c r="F41" s="25">
        <v>73288.12</v>
      </c>
      <c r="G41" s="25">
        <v>0</v>
      </c>
      <c r="H41" s="25">
        <v>0</v>
      </c>
      <c r="I41" s="25">
        <v>0</v>
      </c>
      <c r="J41" s="25">
        <v>72505.56</v>
      </c>
      <c r="K41" s="25">
        <f>SUM(C41:J41)</f>
        <v>23044870.800000001</v>
      </c>
    </row>
    <row r="42" spans="1:11" x14ac:dyDescent="0.25">
      <c r="A42" s="88" t="s">
        <v>1762</v>
      </c>
      <c r="B42" s="104" t="s">
        <v>1761</v>
      </c>
      <c r="C42" s="86">
        <v>0</v>
      </c>
      <c r="D42" s="86">
        <v>0</v>
      </c>
      <c r="E42" s="86">
        <v>340407.17</v>
      </c>
      <c r="F42" s="86">
        <v>0</v>
      </c>
      <c r="G42" s="86">
        <v>0</v>
      </c>
      <c r="H42" s="86">
        <v>0</v>
      </c>
      <c r="I42" s="86">
        <v>0</v>
      </c>
      <c r="J42" s="86">
        <v>0</v>
      </c>
      <c r="K42" s="86">
        <f>SUM(C42:J42)</f>
        <v>340407.17</v>
      </c>
    </row>
    <row r="43" spans="1:11" ht="22.5" x14ac:dyDescent="0.25">
      <c r="A43" s="88" t="s">
        <v>1760</v>
      </c>
      <c r="B43" s="104" t="s">
        <v>1759</v>
      </c>
      <c r="C43" s="86">
        <v>0</v>
      </c>
      <c r="D43" s="86">
        <v>0</v>
      </c>
      <c r="E43" s="86">
        <v>265762.07</v>
      </c>
      <c r="F43" s="86">
        <v>0</v>
      </c>
      <c r="G43" s="86">
        <v>0</v>
      </c>
      <c r="H43" s="86">
        <v>0</v>
      </c>
      <c r="I43" s="86">
        <v>0</v>
      </c>
      <c r="J43" s="86">
        <v>0</v>
      </c>
      <c r="K43" s="86">
        <f>SUM(C43:J43)</f>
        <v>265762.07</v>
      </c>
    </row>
    <row r="44" spans="1:11" x14ac:dyDescent="0.25">
      <c r="A44" s="88" t="s">
        <v>1758</v>
      </c>
      <c r="B44" s="104" t="s">
        <v>1757</v>
      </c>
      <c r="C44" s="86">
        <v>0</v>
      </c>
      <c r="D44" s="86">
        <v>0</v>
      </c>
      <c r="E44" s="86">
        <v>14556.58</v>
      </c>
      <c r="F44" s="86">
        <v>0</v>
      </c>
      <c r="G44" s="86">
        <v>0</v>
      </c>
      <c r="H44" s="86">
        <v>0</v>
      </c>
      <c r="I44" s="86">
        <v>0</v>
      </c>
      <c r="J44" s="86">
        <v>0</v>
      </c>
      <c r="K44" s="86">
        <f>SUM(C44:J44)</f>
        <v>14556.58</v>
      </c>
    </row>
    <row r="45" spans="1:11" x14ac:dyDescent="0.25">
      <c r="A45" s="88" t="s">
        <v>1756</v>
      </c>
      <c r="B45" s="104" t="s">
        <v>1755</v>
      </c>
      <c r="C45" s="86">
        <v>0</v>
      </c>
      <c r="D45" s="86">
        <v>0</v>
      </c>
      <c r="E45" s="86">
        <v>3224.66</v>
      </c>
      <c r="F45" s="86">
        <v>0</v>
      </c>
      <c r="G45" s="86">
        <v>0</v>
      </c>
      <c r="H45" s="86">
        <v>0</v>
      </c>
      <c r="I45" s="86">
        <v>0</v>
      </c>
      <c r="J45" s="86">
        <v>0</v>
      </c>
      <c r="K45" s="86">
        <f>SUM(C45:J45)</f>
        <v>3224.66</v>
      </c>
    </row>
    <row r="46" spans="1:11" x14ac:dyDescent="0.25">
      <c r="A46" s="88" t="s">
        <v>1754</v>
      </c>
      <c r="B46" s="104" t="s">
        <v>1753</v>
      </c>
      <c r="C46" s="86">
        <v>0</v>
      </c>
      <c r="D46" s="86">
        <v>0</v>
      </c>
      <c r="E46" s="86">
        <v>2191.48</v>
      </c>
      <c r="F46" s="86">
        <v>0</v>
      </c>
      <c r="G46" s="86">
        <v>0</v>
      </c>
      <c r="H46" s="86">
        <v>0</v>
      </c>
      <c r="I46" s="86">
        <v>0</v>
      </c>
      <c r="J46" s="86">
        <v>0</v>
      </c>
      <c r="K46" s="86">
        <f>SUM(C46:J46)</f>
        <v>2191.48</v>
      </c>
    </row>
    <row r="47" spans="1:11" x14ac:dyDescent="0.25">
      <c r="A47" s="88" t="s">
        <v>1752</v>
      </c>
      <c r="B47" s="104" t="s">
        <v>1751</v>
      </c>
      <c r="C47" s="86">
        <v>0</v>
      </c>
      <c r="D47" s="86">
        <v>0</v>
      </c>
      <c r="E47" s="86">
        <v>415494.15</v>
      </c>
      <c r="F47" s="86">
        <v>0</v>
      </c>
      <c r="G47" s="86">
        <v>0</v>
      </c>
      <c r="H47" s="86">
        <v>0</v>
      </c>
      <c r="I47" s="86">
        <v>0</v>
      </c>
      <c r="J47" s="86">
        <v>0</v>
      </c>
      <c r="K47" s="86">
        <f>SUM(C47:J47)</f>
        <v>415494.15</v>
      </c>
    </row>
    <row r="48" spans="1:11" x14ac:dyDescent="0.25">
      <c r="A48" s="88" t="s">
        <v>1342</v>
      </c>
      <c r="B48" s="104" t="s">
        <v>1341</v>
      </c>
      <c r="C48" s="86">
        <v>0</v>
      </c>
      <c r="D48" s="86">
        <v>0</v>
      </c>
      <c r="E48" s="86">
        <v>402090.27</v>
      </c>
      <c r="F48" s="86">
        <v>0</v>
      </c>
      <c r="G48" s="86">
        <v>0</v>
      </c>
      <c r="H48" s="86">
        <v>0</v>
      </c>
      <c r="I48" s="86">
        <v>0</v>
      </c>
      <c r="J48" s="86">
        <v>0</v>
      </c>
      <c r="K48" s="86">
        <f>SUM(C48:J48)</f>
        <v>402090.27</v>
      </c>
    </row>
    <row r="49" spans="1:11" x14ac:dyDescent="0.25">
      <c r="A49" s="88" t="s">
        <v>1750</v>
      </c>
      <c r="B49" s="104" t="s">
        <v>1749</v>
      </c>
      <c r="C49" s="86">
        <v>0</v>
      </c>
      <c r="D49" s="86">
        <v>0</v>
      </c>
      <c r="E49" s="86">
        <v>880530.24</v>
      </c>
      <c r="F49" s="86">
        <v>48642.62</v>
      </c>
      <c r="G49" s="86">
        <v>0</v>
      </c>
      <c r="H49" s="86">
        <v>0</v>
      </c>
      <c r="I49" s="86">
        <v>0</v>
      </c>
      <c r="J49" s="86">
        <v>0</v>
      </c>
      <c r="K49" s="86">
        <f>SUM(C49:J49)</f>
        <v>929172.86</v>
      </c>
    </row>
    <row r="50" spans="1:11" ht="22.5" x14ac:dyDescent="0.25">
      <c r="A50" s="88" t="s">
        <v>1344</v>
      </c>
      <c r="B50" s="104" t="s">
        <v>1343</v>
      </c>
      <c r="C50" s="86">
        <v>0</v>
      </c>
      <c r="D50" s="86">
        <v>0</v>
      </c>
      <c r="E50" s="86">
        <v>106533.88</v>
      </c>
      <c r="F50" s="86">
        <v>0</v>
      </c>
      <c r="G50" s="86">
        <v>0</v>
      </c>
      <c r="H50" s="86">
        <v>0</v>
      </c>
      <c r="I50" s="86">
        <v>0</v>
      </c>
      <c r="J50" s="86">
        <v>0</v>
      </c>
      <c r="K50" s="86">
        <f>SUM(C50:J50)</f>
        <v>106533.88</v>
      </c>
    </row>
    <row r="51" spans="1:11" x14ac:dyDescent="0.25">
      <c r="A51" s="88" t="s">
        <v>1348</v>
      </c>
      <c r="B51" s="104" t="s">
        <v>1347</v>
      </c>
      <c r="C51" s="86">
        <v>0</v>
      </c>
      <c r="D51" s="86">
        <v>0</v>
      </c>
      <c r="E51" s="86">
        <v>4683.6000000000004</v>
      </c>
      <c r="F51" s="86">
        <v>0</v>
      </c>
      <c r="G51" s="86">
        <v>0</v>
      </c>
      <c r="H51" s="86">
        <v>0</v>
      </c>
      <c r="I51" s="86">
        <v>0</v>
      </c>
      <c r="J51" s="86">
        <v>0</v>
      </c>
      <c r="K51" s="86">
        <f>SUM(C51:J51)</f>
        <v>4683.6000000000004</v>
      </c>
    </row>
    <row r="52" spans="1:11" ht="22.5" x14ac:dyDescent="0.25">
      <c r="A52" s="88" t="s">
        <v>1618</v>
      </c>
      <c r="B52" s="104" t="s">
        <v>1617</v>
      </c>
      <c r="C52" s="86">
        <v>0</v>
      </c>
      <c r="D52" s="86">
        <v>0</v>
      </c>
      <c r="E52" s="86">
        <v>40143.599999999999</v>
      </c>
      <c r="F52" s="86">
        <v>24645.5</v>
      </c>
      <c r="G52" s="86">
        <v>0</v>
      </c>
      <c r="H52" s="86">
        <v>0</v>
      </c>
      <c r="I52" s="86">
        <v>0</v>
      </c>
      <c r="J52" s="86">
        <v>0</v>
      </c>
      <c r="K52" s="86">
        <f>SUM(C52:J52)</f>
        <v>64789.1</v>
      </c>
    </row>
    <row r="53" spans="1:11" x14ac:dyDescent="0.25">
      <c r="A53" s="88" t="s">
        <v>1350</v>
      </c>
      <c r="B53" s="104" t="s">
        <v>1349</v>
      </c>
      <c r="C53" s="86">
        <v>0</v>
      </c>
      <c r="D53" s="86">
        <v>0</v>
      </c>
      <c r="E53" s="86">
        <v>80917.539999999994</v>
      </c>
      <c r="F53" s="86">
        <v>0</v>
      </c>
      <c r="G53" s="86">
        <v>0</v>
      </c>
      <c r="H53" s="86">
        <v>0</v>
      </c>
      <c r="I53" s="86">
        <v>0</v>
      </c>
      <c r="J53" s="86">
        <v>0</v>
      </c>
      <c r="K53" s="86">
        <f>SUM(C53:J53)</f>
        <v>80917.539999999994</v>
      </c>
    </row>
    <row r="54" spans="1:11" ht="22.5" x14ac:dyDescent="0.25">
      <c r="A54" s="88" t="s">
        <v>1688</v>
      </c>
      <c r="B54" s="104" t="s">
        <v>1687</v>
      </c>
      <c r="C54" s="86">
        <v>0</v>
      </c>
      <c r="D54" s="86">
        <v>0</v>
      </c>
      <c r="E54" s="86">
        <v>3907631.85</v>
      </c>
      <c r="F54" s="86">
        <v>0</v>
      </c>
      <c r="G54" s="86">
        <v>0</v>
      </c>
      <c r="H54" s="86">
        <v>0</v>
      </c>
      <c r="I54" s="86">
        <v>0</v>
      </c>
      <c r="J54" s="86">
        <v>0</v>
      </c>
      <c r="K54" s="86">
        <f>SUM(C54:J54)</f>
        <v>3907631.85</v>
      </c>
    </row>
    <row r="55" spans="1:11" ht="22.5" x14ac:dyDescent="0.25">
      <c r="A55" s="88" t="s">
        <v>1748</v>
      </c>
      <c r="B55" s="104" t="s">
        <v>1747</v>
      </c>
      <c r="C55" s="86">
        <v>0</v>
      </c>
      <c r="D55" s="86">
        <v>0</v>
      </c>
      <c r="E55" s="86">
        <v>103931.37</v>
      </c>
      <c r="F55" s="86">
        <v>0</v>
      </c>
      <c r="G55" s="86">
        <v>0</v>
      </c>
      <c r="H55" s="86">
        <v>0</v>
      </c>
      <c r="I55" s="86">
        <v>0</v>
      </c>
      <c r="J55" s="86">
        <v>0</v>
      </c>
      <c r="K55" s="86">
        <f>SUM(C55:J55)</f>
        <v>103931.37</v>
      </c>
    </row>
    <row r="56" spans="1:11" ht="22.5" x14ac:dyDescent="0.25">
      <c r="A56" s="88" t="s">
        <v>1338</v>
      </c>
      <c r="B56" s="104" t="s">
        <v>1337</v>
      </c>
      <c r="C56" s="86">
        <v>0</v>
      </c>
      <c r="D56" s="86">
        <v>0</v>
      </c>
      <c r="E56" s="86">
        <v>21406.39</v>
      </c>
      <c r="F56" s="86">
        <v>0</v>
      </c>
      <c r="G56" s="86">
        <v>0</v>
      </c>
      <c r="H56" s="86">
        <v>0</v>
      </c>
      <c r="I56" s="86">
        <v>0</v>
      </c>
      <c r="J56" s="86">
        <v>0</v>
      </c>
      <c r="K56" s="86">
        <f>SUM(C56:J56)</f>
        <v>21406.39</v>
      </c>
    </row>
    <row r="57" spans="1:11" x14ac:dyDescent="0.25">
      <c r="A57" s="88" t="s">
        <v>1746</v>
      </c>
      <c r="B57" s="104" t="s">
        <v>1745</v>
      </c>
      <c r="C57" s="86">
        <v>0</v>
      </c>
      <c r="D57" s="86">
        <v>0</v>
      </c>
      <c r="E57" s="86">
        <v>2520</v>
      </c>
      <c r="F57" s="86">
        <v>0</v>
      </c>
      <c r="G57" s="86">
        <v>0</v>
      </c>
      <c r="H57" s="86">
        <v>0</v>
      </c>
      <c r="I57" s="86">
        <v>0</v>
      </c>
      <c r="J57" s="86">
        <v>0</v>
      </c>
      <c r="K57" s="86">
        <f>SUM(C57:J57)</f>
        <v>2520</v>
      </c>
    </row>
    <row r="58" spans="1:11" x14ac:dyDescent="0.25">
      <c r="A58" s="88" t="s">
        <v>1326</v>
      </c>
      <c r="B58" s="104" t="s">
        <v>1325</v>
      </c>
      <c r="C58" s="86">
        <v>0</v>
      </c>
      <c r="D58" s="86">
        <v>0</v>
      </c>
      <c r="E58" s="86">
        <v>63750.04</v>
      </c>
      <c r="F58" s="86">
        <v>0</v>
      </c>
      <c r="G58" s="86">
        <v>0</v>
      </c>
      <c r="H58" s="86">
        <v>0</v>
      </c>
      <c r="I58" s="86">
        <v>0</v>
      </c>
      <c r="J58" s="86">
        <v>0</v>
      </c>
      <c r="K58" s="86">
        <f>SUM(C58:J58)</f>
        <v>63750.04</v>
      </c>
    </row>
    <row r="59" spans="1:11" ht="22.5" x14ac:dyDescent="0.25">
      <c r="A59" s="88" t="s">
        <v>1744</v>
      </c>
      <c r="B59" s="104" t="s">
        <v>1743</v>
      </c>
      <c r="C59" s="86">
        <v>53887</v>
      </c>
      <c r="D59" s="86">
        <v>0</v>
      </c>
      <c r="E59" s="86">
        <v>0</v>
      </c>
      <c r="F59" s="86">
        <v>0</v>
      </c>
      <c r="G59" s="86">
        <v>0</v>
      </c>
      <c r="H59" s="86">
        <v>0</v>
      </c>
      <c r="I59" s="86">
        <v>0</v>
      </c>
      <c r="J59" s="86">
        <v>0</v>
      </c>
      <c r="K59" s="86">
        <f>SUM(C59:J59)</f>
        <v>53887</v>
      </c>
    </row>
    <row r="60" spans="1:11" x14ac:dyDescent="0.25">
      <c r="A60" s="88" t="s">
        <v>1332</v>
      </c>
      <c r="B60" s="104" t="s">
        <v>1331</v>
      </c>
      <c r="C60" s="86">
        <v>0</v>
      </c>
      <c r="D60" s="86">
        <v>0</v>
      </c>
      <c r="E60" s="86">
        <v>1534.05</v>
      </c>
      <c r="F60" s="86">
        <v>0</v>
      </c>
      <c r="G60" s="86">
        <v>0</v>
      </c>
      <c r="H60" s="86">
        <v>0</v>
      </c>
      <c r="I60" s="86">
        <v>0</v>
      </c>
      <c r="J60" s="86">
        <v>0</v>
      </c>
      <c r="K60" s="86">
        <f>SUM(C60:J60)</f>
        <v>1534.05</v>
      </c>
    </row>
    <row r="61" spans="1:11" x14ac:dyDescent="0.25">
      <c r="A61" s="88" t="s">
        <v>1614</v>
      </c>
      <c r="B61" s="104" t="s">
        <v>1613</v>
      </c>
      <c r="C61" s="86">
        <v>0</v>
      </c>
      <c r="D61" s="86">
        <v>0</v>
      </c>
      <c r="E61" s="86">
        <v>21407</v>
      </c>
      <c r="F61" s="86">
        <v>0</v>
      </c>
      <c r="G61" s="86">
        <v>0</v>
      </c>
      <c r="H61" s="86">
        <v>0</v>
      </c>
      <c r="I61" s="86">
        <v>0</v>
      </c>
      <c r="J61" s="86">
        <v>0</v>
      </c>
      <c r="K61" s="86">
        <f>SUM(C61:J61)</f>
        <v>21407</v>
      </c>
    </row>
    <row r="62" spans="1:11" x14ac:dyDescent="0.25">
      <c r="A62" s="88" t="s">
        <v>1742</v>
      </c>
      <c r="B62" s="104" t="s">
        <v>1741</v>
      </c>
      <c r="C62" s="86">
        <v>0</v>
      </c>
      <c r="D62" s="86">
        <v>0</v>
      </c>
      <c r="E62" s="86">
        <v>2438.7199999999998</v>
      </c>
      <c r="F62" s="86">
        <v>0</v>
      </c>
      <c r="G62" s="86">
        <v>0</v>
      </c>
      <c r="H62" s="86">
        <v>0</v>
      </c>
      <c r="I62" s="86">
        <v>0</v>
      </c>
      <c r="J62" s="86">
        <v>0</v>
      </c>
      <c r="K62" s="86">
        <f>SUM(C62:J62)</f>
        <v>2438.7199999999998</v>
      </c>
    </row>
    <row r="63" spans="1:11" x14ac:dyDescent="0.25">
      <c r="A63" s="88" t="s">
        <v>1740</v>
      </c>
      <c r="B63" s="104" t="s">
        <v>1333</v>
      </c>
      <c r="C63" s="86">
        <v>0</v>
      </c>
      <c r="D63" s="86">
        <v>0</v>
      </c>
      <c r="E63" s="86">
        <v>12409.16</v>
      </c>
      <c r="F63" s="86">
        <v>0</v>
      </c>
      <c r="G63" s="86">
        <v>0</v>
      </c>
      <c r="H63" s="86">
        <v>0</v>
      </c>
      <c r="I63" s="86">
        <v>0</v>
      </c>
      <c r="J63" s="86">
        <v>0</v>
      </c>
      <c r="K63" s="86">
        <f>SUM(C63:J63)</f>
        <v>12409.16</v>
      </c>
    </row>
    <row r="64" spans="1:11" x14ac:dyDescent="0.25">
      <c r="A64" s="88" t="s">
        <v>1739</v>
      </c>
      <c r="B64" s="104" t="s">
        <v>1738</v>
      </c>
      <c r="C64" s="86">
        <v>0</v>
      </c>
      <c r="D64" s="86">
        <v>0</v>
      </c>
      <c r="E64" s="86">
        <v>1864.7</v>
      </c>
      <c r="F64" s="86">
        <v>0</v>
      </c>
      <c r="G64" s="86">
        <v>0</v>
      </c>
      <c r="H64" s="86">
        <v>0</v>
      </c>
      <c r="I64" s="86">
        <v>0</v>
      </c>
      <c r="J64" s="86">
        <v>0</v>
      </c>
      <c r="K64" s="86">
        <f>SUM(C64:J64)</f>
        <v>1864.7</v>
      </c>
    </row>
    <row r="65" spans="1:11" x14ac:dyDescent="0.25">
      <c r="A65" s="88" t="s">
        <v>1737</v>
      </c>
      <c r="B65" s="104" t="s">
        <v>1736</v>
      </c>
      <c r="C65" s="86">
        <v>0</v>
      </c>
      <c r="D65" s="86">
        <v>0</v>
      </c>
      <c r="E65" s="86">
        <v>30406.09</v>
      </c>
      <c r="F65" s="86">
        <v>0</v>
      </c>
      <c r="G65" s="86">
        <v>0</v>
      </c>
      <c r="H65" s="86">
        <v>0</v>
      </c>
      <c r="I65" s="86">
        <v>0</v>
      </c>
      <c r="J65" s="86">
        <v>0</v>
      </c>
      <c r="K65" s="86">
        <f>SUM(C65:J65)</f>
        <v>30406.09</v>
      </c>
    </row>
    <row r="66" spans="1:11" x14ac:dyDescent="0.25">
      <c r="A66" s="88" t="s">
        <v>1735</v>
      </c>
      <c r="B66" s="104" t="s">
        <v>1734</v>
      </c>
      <c r="C66" s="86">
        <v>0</v>
      </c>
      <c r="D66" s="86">
        <v>0</v>
      </c>
      <c r="E66" s="86">
        <v>0</v>
      </c>
      <c r="F66" s="86">
        <v>0</v>
      </c>
      <c r="G66" s="86">
        <v>0</v>
      </c>
      <c r="H66" s="86">
        <v>0</v>
      </c>
      <c r="I66" s="86">
        <v>0</v>
      </c>
      <c r="J66" s="86">
        <v>3930</v>
      </c>
      <c r="K66" s="86">
        <f>SUM(C66:J66)</f>
        <v>3930</v>
      </c>
    </row>
    <row r="67" spans="1:11" x14ac:dyDescent="0.25">
      <c r="A67" s="88" t="s">
        <v>1612</v>
      </c>
      <c r="B67" s="104" t="s">
        <v>1611</v>
      </c>
      <c r="C67" s="86">
        <v>0</v>
      </c>
      <c r="D67" s="86">
        <v>0</v>
      </c>
      <c r="E67" s="86">
        <v>1815.6</v>
      </c>
      <c r="F67" s="86">
        <v>0</v>
      </c>
      <c r="G67" s="86">
        <v>0</v>
      </c>
      <c r="H67" s="86">
        <v>0</v>
      </c>
      <c r="I67" s="86">
        <v>0</v>
      </c>
      <c r="J67" s="86">
        <v>9320</v>
      </c>
      <c r="K67" s="86">
        <f>SUM(C67:J67)</f>
        <v>11135.6</v>
      </c>
    </row>
    <row r="68" spans="1:11" x14ac:dyDescent="0.25">
      <c r="A68" s="88" t="s">
        <v>1328</v>
      </c>
      <c r="B68" s="104" t="s">
        <v>1327</v>
      </c>
      <c r="C68" s="86">
        <v>0</v>
      </c>
      <c r="D68" s="86">
        <v>0</v>
      </c>
      <c r="E68" s="86">
        <v>17177.46</v>
      </c>
      <c r="F68" s="86">
        <v>0</v>
      </c>
      <c r="G68" s="86">
        <v>0</v>
      </c>
      <c r="H68" s="86">
        <v>0</v>
      </c>
      <c r="I68" s="86">
        <v>0</v>
      </c>
      <c r="J68" s="86">
        <v>0</v>
      </c>
      <c r="K68" s="86">
        <f>SUM(C68:J68)</f>
        <v>17177.46</v>
      </c>
    </row>
    <row r="69" spans="1:11" x14ac:dyDescent="0.25">
      <c r="A69" s="88" t="s">
        <v>1610</v>
      </c>
      <c r="B69" s="104" t="s">
        <v>1609</v>
      </c>
      <c r="C69" s="86">
        <v>37059</v>
      </c>
      <c r="D69" s="86">
        <v>0</v>
      </c>
      <c r="E69" s="86">
        <v>44071</v>
      </c>
      <c r="F69" s="86">
        <v>0</v>
      </c>
      <c r="G69" s="86">
        <v>0</v>
      </c>
      <c r="H69" s="86">
        <v>0</v>
      </c>
      <c r="I69" s="86">
        <v>0</v>
      </c>
      <c r="J69" s="86">
        <v>0</v>
      </c>
      <c r="K69" s="86">
        <f>SUM(C69:J69)</f>
        <v>81130</v>
      </c>
    </row>
    <row r="70" spans="1:11" x14ac:dyDescent="0.25">
      <c r="A70" s="88" t="s">
        <v>1608</v>
      </c>
      <c r="B70" s="104" t="s">
        <v>1607</v>
      </c>
      <c r="C70" s="86">
        <v>9473</v>
      </c>
      <c r="D70" s="86">
        <v>0</v>
      </c>
      <c r="E70" s="86">
        <v>29825</v>
      </c>
      <c r="F70" s="86">
        <v>0</v>
      </c>
      <c r="G70" s="86">
        <v>0</v>
      </c>
      <c r="H70" s="86">
        <v>0</v>
      </c>
      <c r="I70" s="86">
        <v>0</v>
      </c>
      <c r="J70" s="86">
        <v>0</v>
      </c>
      <c r="K70" s="86">
        <f>SUM(C70:J70)</f>
        <v>39298</v>
      </c>
    </row>
    <row r="71" spans="1:11" x14ac:dyDescent="0.25">
      <c r="A71" s="88" t="s">
        <v>1606</v>
      </c>
      <c r="B71" s="104" t="s">
        <v>1605</v>
      </c>
      <c r="C71" s="86">
        <v>17035.8</v>
      </c>
      <c r="D71" s="86">
        <v>0</v>
      </c>
      <c r="E71" s="86">
        <v>53688.7</v>
      </c>
      <c r="F71" s="86">
        <v>0</v>
      </c>
      <c r="G71" s="86">
        <v>0</v>
      </c>
      <c r="H71" s="86">
        <v>0</v>
      </c>
      <c r="I71" s="86">
        <v>0</v>
      </c>
      <c r="J71" s="86">
        <v>0</v>
      </c>
      <c r="K71" s="86">
        <f>SUM(C71:J71)</f>
        <v>70724.5</v>
      </c>
    </row>
    <row r="72" spans="1:11" ht="22.5" x14ac:dyDescent="0.25">
      <c r="A72" s="88" t="s">
        <v>1604</v>
      </c>
      <c r="B72" s="104" t="s">
        <v>1603</v>
      </c>
      <c r="C72" s="86">
        <v>5686</v>
      </c>
      <c r="D72" s="86">
        <v>0</v>
      </c>
      <c r="E72" s="86">
        <v>17892</v>
      </c>
      <c r="F72" s="86">
        <v>0</v>
      </c>
      <c r="G72" s="86">
        <v>0</v>
      </c>
      <c r="H72" s="86">
        <v>0</v>
      </c>
      <c r="I72" s="86">
        <v>0</v>
      </c>
      <c r="J72" s="86">
        <v>0</v>
      </c>
      <c r="K72" s="86">
        <f>SUM(C72:J72)</f>
        <v>23578</v>
      </c>
    </row>
    <row r="73" spans="1:11" x14ac:dyDescent="0.25">
      <c r="A73" s="88" t="s">
        <v>1733</v>
      </c>
      <c r="B73" s="104" t="s">
        <v>1732</v>
      </c>
      <c r="C73" s="86">
        <v>0</v>
      </c>
      <c r="D73" s="86">
        <v>0</v>
      </c>
      <c r="E73" s="86">
        <v>10936.16</v>
      </c>
      <c r="F73" s="86">
        <v>0</v>
      </c>
      <c r="G73" s="86">
        <v>0</v>
      </c>
      <c r="H73" s="86">
        <v>0</v>
      </c>
      <c r="I73" s="86">
        <v>0</v>
      </c>
      <c r="J73" s="86">
        <v>0</v>
      </c>
      <c r="K73" s="86">
        <f>SUM(C73:J73)</f>
        <v>10936.16</v>
      </c>
    </row>
    <row r="74" spans="1:11" ht="22.5" x14ac:dyDescent="0.25">
      <c r="A74" s="88" t="s">
        <v>1731</v>
      </c>
      <c r="B74" s="104" t="s">
        <v>1730</v>
      </c>
      <c r="C74" s="86">
        <v>0</v>
      </c>
      <c r="D74" s="86">
        <v>0</v>
      </c>
      <c r="E74" s="86">
        <v>7685</v>
      </c>
      <c r="F74" s="86">
        <v>0</v>
      </c>
      <c r="G74" s="86">
        <v>0</v>
      </c>
      <c r="H74" s="86">
        <v>0</v>
      </c>
      <c r="I74" s="86">
        <v>0</v>
      </c>
      <c r="J74" s="86">
        <v>955.56</v>
      </c>
      <c r="K74" s="86">
        <f>SUM(C74:J74)</f>
        <v>8640.56</v>
      </c>
    </row>
    <row r="75" spans="1:11" ht="22.5" x14ac:dyDescent="0.25">
      <c r="A75" s="88" t="s">
        <v>1602</v>
      </c>
      <c r="B75" s="104" t="s">
        <v>1601</v>
      </c>
      <c r="C75" s="86">
        <v>1890065.98</v>
      </c>
      <c r="D75" s="86">
        <v>0</v>
      </c>
      <c r="E75" s="86">
        <v>5705328.2199999997</v>
      </c>
      <c r="F75" s="86">
        <v>0</v>
      </c>
      <c r="G75" s="86">
        <v>0</v>
      </c>
      <c r="H75" s="86">
        <v>0</v>
      </c>
      <c r="I75" s="86">
        <v>0</v>
      </c>
      <c r="J75" s="86">
        <v>0</v>
      </c>
      <c r="K75" s="86">
        <f>SUM(C75:J75)</f>
        <v>7595394.1999999993</v>
      </c>
    </row>
    <row r="76" spans="1:11" ht="22.5" x14ac:dyDescent="0.25">
      <c r="A76" s="88" t="s">
        <v>1680</v>
      </c>
      <c r="B76" s="104" t="s">
        <v>1679</v>
      </c>
      <c r="C76" s="86">
        <v>16990.04</v>
      </c>
      <c r="D76" s="86">
        <v>0</v>
      </c>
      <c r="E76" s="86">
        <v>47109.68</v>
      </c>
      <c r="F76" s="86">
        <v>0</v>
      </c>
      <c r="G76" s="86">
        <v>0</v>
      </c>
      <c r="H76" s="86">
        <v>0</v>
      </c>
      <c r="I76" s="86">
        <v>0</v>
      </c>
      <c r="J76" s="86">
        <v>0</v>
      </c>
      <c r="K76" s="86">
        <f>SUM(C76:J76)</f>
        <v>64099.72</v>
      </c>
    </row>
    <row r="77" spans="1:11" x14ac:dyDescent="0.25">
      <c r="A77" s="88" t="s">
        <v>1638</v>
      </c>
      <c r="B77" s="104" t="s">
        <v>1637</v>
      </c>
      <c r="C77" s="86">
        <v>12840.59</v>
      </c>
      <c r="D77" s="86">
        <v>0</v>
      </c>
      <c r="E77" s="86">
        <v>52874.73</v>
      </c>
      <c r="F77" s="86">
        <v>0</v>
      </c>
      <c r="G77" s="86">
        <v>0</v>
      </c>
      <c r="H77" s="86">
        <v>0</v>
      </c>
      <c r="I77" s="86">
        <v>0</v>
      </c>
      <c r="J77" s="86">
        <v>0</v>
      </c>
      <c r="K77" s="86">
        <f>SUM(C77:J77)</f>
        <v>65715.320000000007</v>
      </c>
    </row>
    <row r="78" spans="1:11" ht="22.5" x14ac:dyDescent="0.25">
      <c r="A78" s="88" t="s">
        <v>1600</v>
      </c>
      <c r="B78" s="104" t="s">
        <v>1599</v>
      </c>
      <c r="C78" s="86">
        <v>810779.2</v>
      </c>
      <c r="D78" s="86">
        <v>0</v>
      </c>
      <c r="E78" s="86">
        <v>2812400.78</v>
      </c>
      <c r="F78" s="86">
        <v>0</v>
      </c>
      <c r="G78" s="86">
        <v>0</v>
      </c>
      <c r="H78" s="86">
        <v>0</v>
      </c>
      <c r="I78" s="86">
        <v>0</v>
      </c>
      <c r="J78" s="86">
        <v>0</v>
      </c>
      <c r="K78" s="86">
        <f>SUM(C78:J78)</f>
        <v>3623179.9799999995</v>
      </c>
    </row>
    <row r="79" spans="1:11" ht="22.5" x14ac:dyDescent="0.25">
      <c r="A79" s="88" t="s">
        <v>1678</v>
      </c>
      <c r="B79" s="104" t="s">
        <v>1677</v>
      </c>
      <c r="C79" s="86">
        <v>0</v>
      </c>
      <c r="D79" s="86">
        <v>0</v>
      </c>
      <c r="E79" s="86">
        <v>156541.91</v>
      </c>
      <c r="F79" s="86">
        <v>0</v>
      </c>
      <c r="G79" s="86">
        <v>0</v>
      </c>
      <c r="H79" s="86">
        <v>0</v>
      </c>
      <c r="I79" s="86">
        <v>0</v>
      </c>
      <c r="J79" s="86">
        <v>0</v>
      </c>
      <c r="K79" s="86">
        <f>SUM(C79:J79)</f>
        <v>156541.91</v>
      </c>
    </row>
    <row r="80" spans="1:11" x14ac:dyDescent="0.25">
      <c r="A80" s="88" t="s">
        <v>1729</v>
      </c>
      <c r="B80" s="104" t="s">
        <v>1728</v>
      </c>
      <c r="C80" s="86">
        <v>301.33999999999997</v>
      </c>
      <c r="D80" s="86">
        <v>0</v>
      </c>
      <c r="E80" s="86">
        <v>0</v>
      </c>
      <c r="F80" s="86">
        <v>0</v>
      </c>
      <c r="G80" s="86">
        <v>0</v>
      </c>
      <c r="H80" s="86">
        <v>0</v>
      </c>
      <c r="I80" s="86">
        <v>0</v>
      </c>
      <c r="J80" s="86">
        <v>0</v>
      </c>
      <c r="K80" s="86">
        <f>SUM(C80:J80)</f>
        <v>301.33999999999997</v>
      </c>
    </row>
    <row r="81" spans="1:11" x14ac:dyDescent="0.25">
      <c r="A81" s="88" t="s">
        <v>1598</v>
      </c>
      <c r="B81" s="104" t="s">
        <v>1597</v>
      </c>
      <c r="C81" s="86">
        <v>286724</v>
      </c>
      <c r="D81" s="86">
        <v>0</v>
      </c>
      <c r="E81" s="86">
        <v>936540</v>
      </c>
      <c r="F81" s="86">
        <v>0</v>
      </c>
      <c r="G81" s="86">
        <v>0</v>
      </c>
      <c r="H81" s="86">
        <v>0</v>
      </c>
      <c r="I81" s="86">
        <v>0</v>
      </c>
      <c r="J81" s="86">
        <v>0</v>
      </c>
      <c r="K81" s="86">
        <f>SUM(C81:J81)</f>
        <v>1223264</v>
      </c>
    </row>
    <row r="82" spans="1:11" ht="22.5" x14ac:dyDescent="0.25">
      <c r="A82" s="88" t="s">
        <v>1596</v>
      </c>
      <c r="B82" s="104" t="s">
        <v>1595</v>
      </c>
      <c r="C82" s="86">
        <v>623787.05000000005</v>
      </c>
      <c r="D82" s="86">
        <v>0</v>
      </c>
      <c r="E82" s="86">
        <v>1946347.78</v>
      </c>
      <c r="F82" s="86">
        <v>0</v>
      </c>
      <c r="G82" s="86">
        <v>0</v>
      </c>
      <c r="H82" s="86">
        <v>0</v>
      </c>
      <c r="I82" s="86">
        <v>0</v>
      </c>
      <c r="J82" s="86">
        <v>0</v>
      </c>
      <c r="K82" s="86">
        <f>SUM(C82:J82)</f>
        <v>2570134.83</v>
      </c>
    </row>
    <row r="83" spans="1:11" x14ac:dyDescent="0.25">
      <c r="A83" s="88" t="s">
        <v>1676</v>
      </c>
      <c r="B83" s="104" t="s">
        <v>1675</v>
      </c>
      <c r="C83" s="86">
        <v>16</v>
      </c>
      <c r="D83" s="86">
        <v>0</v>
      </c>
      <c r="E83" s="86">
        <v>9378</v>
      </c>
      <c r="F83" s="86">
        <v>0</v>
      </c>
      <c r="G83" s="86">
        <v>0</v>
      </c>
      <c r="H83" s="86">
        <v>0</v>
      </c>
      <c r="I83" s="86">
        <v>0</v>
      </c>
      <c r="J83" s="86">
        <v>0</v>
      </c>
      <c r="K83" s="86">
        <f>SUM(C83:J83)</f>
        <v>9394</v>
      </c>
    </row>
    <row r="84" spans="1:11" x14ac:dyDescent="0.25">
      <c r="A84" s="88" t="s">
        <v>1674</v>
      </c>
      <c r="B84" s="104" t="s">
        <v>1673</v>
      </c>
      <c r="C84" s="86">
        <v>2347</v>
      </c>
      <c r="D84" s="86">
        <v>0</v>
      </c>
      <c r="E84" s="86">
        <v>10227</v>
      </c>
      <c r="F84" s="86">
        <v>0</v>
      </c>
      <c r="G84" s="86">
        <v>0</v>
      </c>
      <c r="H84" s="86">
        <v>0</v>
      </c>
      <c r="I84" s="86">
        <v>0</v>
      </c>
      <c r="J84" s="86">
        <v>0</v>
      </c>
      <c r="K84" s="86">
        <f>SUM(C84:J84)</f>
        <v>12574</v>
      </c>
    </row>
    <row r="85" spans="1:11" x14ac:dyDescent="0.25">
      <c r="A85" s="88" t="s">
        <v>1594</v>
      </c>
      <c r="B85" s="104" t="s">
        <v>1593</v>
      </c>
      <c r="C85" s="86">
        <v>470442.89</v>
      </c>
      <c r="D85" s="86">
        <v>0</v>
      </c>
      <c r="E85" s="86">
        <v>2247</v>
      </c>
      <c r="F85" s="86">
        <v>0</v>
      </c>
      <c r="G85" s="86">
        <v>0</v>
      </c>
      <c r="H85" s="86">
        <v>0</v>
      </c>
      <c r="I85" s="86">
        <v>0</v>
      </c>
      <c r="J85" s="86">
        <v>0</v>
      </c>
      <c r="K85" s="86">
        <f>SUM(C85:J85)</f>
        <v>472689.89</v>
      </c>
    </row>
    <row r="86" spans="1:11" x14ac:dyDescent="0.25">
      <c r="A86" s="88" t="s">
        <v>1672</v>
      </c>
      <c r="B86" s="104" t="s">
        <v>1671</v>
      </c>
      <c r="C86" s="86">
        <v>4008</v>
      </c>
      <c r="D86" s="86">
        <v>0</v>
      </c>
      <c r="E86" s="86">
        <v>32040</v>
      </c>
      <c r="F86" s="86">
        <v>0</v>
      </c>
      <c r="G86" s="86">
        <v>0</v>
      </c>
      <c r="H86" s="86">
        <v>0</v>
      </c>
      <c r="I86" s="86">
        <v>0</v>
      </c>
      <c r="J86" s="86">
        <v>0</v>
      </c>
      <c r="K86" s="86">
        <f>SUM(C86:J86)</f>
        <v>36048</v>
      </c>
    </row>
    <row r="87" spans="1:11" x14ac:dyDescent="0.25">
      <c r="A87" s="88" t="s">
        <v>1668</v>
      </c>
      <c r="B87" s="104" t="s">
        <v>1667</v>
      </c>
      <c r="C87" s="86">
        <v>0</v>
      </c>
      <c r="D87" s="86">
        <v>0</v>
      </c>
      <c r="E87" s="86">
        <v>37630.129999999997</v>
      </c>
      <c r="F87" s="86">
        <v>0</v>
      </c>
      <c r="G87" s="86">
        <v>0</v>
      </c>
      <c r="H87" s="86">
        <v>0</v>
      </c>
      <c r="I87" s="86">
        <v>0</v>
      </c>
      <c r="J87" s="86">
        <v>0</v>
      </c>
      <c r="K87" s="86">
        <f>SUM(C87:J87)</f>
        <v>37630.129999999997</v>
      </c>
    </row>
    <row r="88" spans="1:11" ht="33.75" x14ac:dyDescent="0.25">
      <c r="A88" s="88" t="s">
        <v>1590</v>
      </c>
      <c r="B88" s="104" t="s">
        <v>1589</v>
      </c>
      <c r="C88" s="86">
        <v>0</v>
      </c>
      <c r="D88" s="86">
        <v>0</v>
      </c>
      <c r="E88" s="86">
        <v>0</v>
      </c>
      <c r="F88" s="86">
        <v>0</v>
      </c>
      <c r="G88" s="86">
        <v>0</v>
      </c>
      <c r="H88" s="86">
        <v>0</v>
      </c>
      <c r="I88" s="86">
        <v>0</v>
      </c>
      <c r="J88" s="86">
        <v>9400</v>
      </c>
      <c r="K88" s="86">
        <f>SUM(C88:J88)</f>
        <v>9400</v>
      </c>
    </row>
    <row r="89" spans="1:11" ht="33.75" x14ac:dyDescent="0.25">
      <c r="A89" s="88" t="s">
        <v>1586</v>
      </c>
      <c r="B89" s="104" t="s">
        <v>1585</v>
      </c>
      <c r="C89" s="86">
        <v>0</v>
      </c>
      <c r="D89" s="86">
        <v>0</v>
      </c>
      <c r="E89" s="86">
        <v>0</v>
      </c>
      <c r="F89" s="86">
        <v>0</v>
      </c>
      <c r="G89" s="86">
        <v>0</v>
      </c>
      <c r="H89" s="86">
        <v>0</v>
      </c>
      <c r="I89" s="86">
        <v>0</v>
      </c>
      <c r="J89" s="86">
        <v>48900</v>
      </c>
      <c r="K89" s="86">
        <f>SUM(C89:J89)</f>
        <v>48900</v>
      </c>
    </row>
    <row r="90" spans="1:11" x14ac:dyDescent="0.25">
      <c r="A90" s="206" t="s">
        <v>1727</v>
      </c>
      <c r="B90" s="205" t="s">
        <v>1726</v>
      </c>
      <c r="C90" s="204">
        <v>0</v>
      </c>
      <c r="D90" s="204">
        <v>0</v>
      </c>
      <c r="E90" s="204">
        <v>43.47</v>
      </c>
      <c r="F90" s="204">
        <v>0</v>
      </c>
      <c r="G90" s="204">
        <v>0</v>
      </c>
      <c r="H90" s="204">
        <v>0</v>
      </c>
      <c r="I90" s="204">
        <v>0</v>
      </c>
      <c r="J90" s="204">
        <v>0</v>
      </c>
      <c r="K90" s="204">
        <f>SUM(C90:J90)</f>
        <v>43.47</v>
      </c>
    </row>
    <row r="91" spans="1:11" ht="12.75" x14ac:dyDescent="0.25">
      <c r="A91" s="43" t="s">
        <v>1584</v>
      </c>
      <c r="B91" s="42"/>
      <c r="C91" s="180">
        <v>0</v>
      </c>
      <c r="D91" s="180">
        <v>0</v>
      </c>
      <c r="E91" s="180">
        <v>1409938.53</v>
      </c>
      <c r="F91" s="180">
        <v>2450</v>
      </c>
      <c r="G91" s="180">
        <v>0</v>
      </c>
      <c r="H91" s="180">
        <v>0</v>
      </c>
      <c r="I91" s="180">
        <v>0</v>
      </c>
      <c r="J91" s="180">
        <v>660648.72</v>
      </c>
      <c r="K91" s="180">
        <f>SUM(C91:J91)</f>
        <v>2073037.25</v>
      </c>
    </row>
    <row r="92" spans="1:11" ht="22.5" x14ac:dyDescent="0.25">
      <c r="A92" s="88" t="s">
        <v>1725</v>
      </c>
      <c r="B92" s="104" t="s">
        <v>1724</v>
      </c>
      <c r="C92" s="86">
        <v>0</v>
      </c>
      <c r="D92" s="86">
        <v>0</v>
      </c>
      <c r="E92" s="86">
        <v>549236.44999999995</v>
      </c>
      <c r="F92" s="86">
        <v>0</v>
      </c>
      <c r="G92" s="86">
        <v>0</v>
      </c>
      <c r="H92" s="86">
        <v>0</v>
      </c>
      <c r="I92" s="86">
        <v>0</v>
      </c>
      <c r="J92" s="86">
        <v>0</v>
      </c>
      <c r="K92" s="86">
        <f>SUM(C92:J92)</f>
        <v>549236.44999999995</v>
      </c>
    </row>
    <row r="93" spans="1:11" x14ac:dyDescent="0.25">
      <c r="A93" s="88" t="s">
        <v>1723</v>
      </c>
      <c r="B93" s="104" t="s">
        <v>1327</v>
      </c>
      <c r="C93" s="86">
        <v>0</v>
      </c>
      <c r="D93" s="86">
        <v>0</v>
      </c>
      <c r="E93" s="86">
        <v>0</v>
      </c>
      <c r="F93" s="86">
        <v>0</v>
      </c>
      <c r="G93" s="86">
        <v>0</v>
      </c>
      <c r="H93" s="86">
        <v>0</v>
      </c>
      <c r="I93" s="86">
        <v>0</v>
      </c>
      <c r="J93" s="86">
        <v>6630</v>
      </c>
      <c r="K93" s="86">
        <f>SUM(C93:J93)</f>
        <v>6630</v>
      </c>
    </row>
    <row r="94" spans="1:11" ht="22.5" x14ac:dyDescent="0.25">
      <c r="A94" s="88" t="s">
        <v>1660</v>
      </c>
      <c r="B94" s="104" t="s">
        <v>1659</v>
      </c>
      <c r="C94" s="86">
        <v>0</v>
      </c>
      <c r="D94" s="86">
        <v>0</v>
      </c>
      <c r="E94" s="86">
        <v>34000</v>
      </c>
      <c r="F94" s="86">
        <v>0</v>
      </c>
      <c r="G94" s="86">
        <v>0</v>
      </c>
      <c r="H94" s="86">
        <v>0</v>
      </c>
      <c r="I94" s="86">
        <v>0</v>
      </c>
      <c r="J94" s="86">
        <v>19242</v>
      </c>
      <c r="K94" s="86">
        <f>SUM(C94:J94)</f>
        <v>53242</v>
      </c>
    </row>
    <row r="95" spans="1:11" x14ac:dyDescent="0.25">
      <c r="A95" s="88" t="s">
        <v>1722</v>
      </c>
      <c r="B95" s="104" t="s">
        <v>1721</v>
      </c>
      <c r="C95" s="86">
        <v>0</v>
      </c>
      <c r="D95" s="86">
        <v>0</v>
      </c>
      <c r="E95" s="86">
        <v>12875</v>
      </c>
      <c r="F95" s="86">
        <v>0</v>
      </c>
      <c r="G95" s="86">
        <v>0</v>
      </c>
      <c r="H95" s="86">
        <v>0</v>
      </c>
      <c r="I95" s="86">
        <v>0</v>
      </c>
      <c r="J95" s="86">
        <v>0</v>
      </c>
      <c r="K95" s="86">
        <f>SUM(C95:J95)</f>
        <v>12875</v>
      </c>
    </row>
    <row r="96" spans="1:11" ht="22.5" x14ac:dyDescent="0.25">
      <c r="A96" s="88" t="s">
        <v>1720</v>
      </c>
      <c r="B96" s="104" t="s">
        <v>1719</v>
      </c>
      <c r="C96" s="86">
        <v>0</v>
      </c>
      <c r="D96" s="86">
        <v>0</v>
      </c>
      <c r="E96" s="86">
        <v>0</v>
      </c>
      <c r="F96" s="86">
        <v>0</v>
      </c>
      <c r="G96" s="86">
        <v>0</v>
      </c>
      <c r="H96" s="86">
        <v>0</v>
      </c>
      <c r="I96" s="86">
        <v>0</v>
      </c>
      <c r="J96" s="86">
        <v>463306.72</v>
      </c>
      <c r="K96" s="86">
        <f>SUM(C96:J96)</f>
        <v>463306.72</v>
      </c>
    </row>
    <row r="97" spans="1:11" ht="22.5" x14ac:dyDescent="0.25">
      <c r="A97" s="88" t="s">
        <v>1718</v>
      </c>
      <c r="B97" s="104" t="s">
        <v>1717</v>
      </c>
      <c r="C97" s="86">
        <v>0</v>
      </c>
      <c r="D97" s="86">
        <v>0</v>
      </c>
      <c r="E97" s="86">
        <v>0</v>
      </c>
      <c r="F97" s="86">
        <v>0</v>
      </c>
      <c r="G97" s="86">
        <v>0</v>
      </c>
      <c r="H97" s="86">
        <v>0</v>
      </c>
      <c r="I97" s="86">
        <v>0</v>
      </c>
      <c r="J97" s="86">
        <v>110000</v>
      </c>
      <c r="K97" s="86">
        <f>SUM(C97:J97)</f>
        <v>110000</v>
      </c>
    </row>
    <row r="98" spans="1:11" ht="22.5" x14ac:dyDescent="0.25">
      <c r="A98" s="88" t="s">
        <v>1655</v>
      </c>
      <c r="B98" s="104" t="s">
        <v>1654</v>
      </c>
      <c r="C98" s="86">
        <v>0</v>
      </c>
      <c r="D98" s="86">
        <v>0</v>
      </c>
      <c r="E98" s="86">
        <v>4512.3900000000003</v>
      </c>
      <c r="F98" s="86">
        <v>2450</v>
      </c>
      <c r="G98" s="86">
        <v>0</v>
      </c>
      <c r="H98" s="86">
        <v>0</v>
      </c>
      <c r="I98" s="86">
        <v>0</v>
      </c>
      <c r="J98" s="86">
        <v>0</v>
      </c>
      <c r="K98" s="86">
        <f>SUM(C98:J98)</f>
        <v>6962.39</v>
      </c>
    </row>
    <row r="99" spans="1:11" x14ac:dyDescent="0.25">
      <c r="A99" s="88" t="s">
        <v>1716</v>
      </c>
      <c r="B99" s="104" t="s">
        <v>1715</v>
      </c>
      <c r="C99" s="86">
        <v>0</v>
      </c>
      <c r="D99" s="86">
        <v>0</v>
      </c>
      <c r="E99" s="86">
        <v>26659</v>
      </c>
      <c r="F99" s="86">
        <v>0</v>
      </c>
      <c r="G99" s="86">
        <v>0</v>
      </c>
      <c r="H99" s="86">
        <v>0</v>
      </c>
      <c r="I99" s="86">
        <v>0</v>
      </c>
      <c r="J99" s="86">
        <v>61470</v>
      </c>
      <c r="K99" s="86">
        <f>SUM(C99:J99)</f>
        <v>88129</v>
      </c>
    </row>
    <row r="100" spans="1:11" ht="22.5" x14ac:dyDescent="0.25">
      <c r="A100" s="88" t="s">
        <v>1714</v>
      </c>
      <c r="B100" s="104" t="s">
        <v>1713</v>
      </c>
      <c r="C100" s="86">
        <v>0</v>
      </c>
      <c r="D100" s="86">
        <v>0</v>
      </c>
      <c r="E100" s="86">
        <v>543431.30000000005</v>
      </c>
      <c r="F100" s="86">
        <v>0</v>
      </c>
      <c r="G100" s="86">
        <v>0</v>
      </c>
      <c r="H100" s="86">
        <v>0</v>
      </c>
      <c r="I100" s="86">
        <v>0</v>
      </c>
      <c r="J100" s="86">
        <v>0</v>
      </c>
      <c r="K100" s="86">
        <f>SUM(C100:J100)</f>
        <v>543431.30000000005</v>
      </c>
    </row>
    <row r="101" spans="1:11" x14ac:dyDescent="0.25">
      <c r="A101" s="206" t="s">
        <v>1712</v>
      </c>
      <c r="B101" s="205" t="s">
        <v>1711</v>
      </c>
      <c r="C101" s="204">
        <v>0</v>
      </c>
      <c r="D101" s="204">
        <v>0</v>
      </c>
      <c r="E101" s="204">
        <v>239224.39</v>
      </c>
      <c r="F101" s="204">
        <v>0</v>
      </c>
      <c r="G101" s="204">
        <v>0</v>
      </c>
      <c r="H101" s="204">
        <v>0</v>
      </c>
      <c r="I101" s="204">
        <v>0</v>
      </c>
      <c r="J101" s="204">
        <v>0</v>
      </c>
      <c r="K101" s="204">
        <f>SUM(C101:J101)</f>
        <v>239224.39</v>
      </c>
    </row>
    <row r="103" spans="1:11" ht="9" customHeight="1" x14ac:dyDescent="0.25">
      <c r="A103" s="203" t="s">
        <v>1581</v>
      </c>
    </row>
  </sheetData>
  <mergeCells count="32">
    <mergeCell ref="C1:F1"/>
    <mergeCell ref="H1:J1"/>
    <mergeCell ref="C2:F2"/>
    <mergeCell ref="H2:J2"/>
    <mergeCell ref="C4:G4"/>
    <mergeCell ref="H6:K6"/>
    <mergeCell ref="C6:G6"/>
    <mergeCell ref="H4:K4"/>
    <mergeCell ref="E7:G7"/>
    <mergeCell ref="A7:A8"/>
    <mergeCell ref="B7:B8"/>
    <mergeCell ref="C7:C8"/>
    <mergeCell ref="H7:H8"/>
    <mergeCell ref="J7:J8"/>
    <mergeCell ref="I7:I8"/>
    <mergeCell ref="K7:K8"/>
    <mergeCell ref="A39:A40"/>
    <mergeCell ref="B39:B40"/>
    <mergeCell ref="C39:C40"/>
    <mergeCell ref="E39:G39"/>
    <mergeCell ref="H39:H40"/>
    <mergeCell ref="I39:I40"/>
    <mergeCell ref="J39:J40"/>
    <mergeCell ref="K39:K40"/>
    <mergeCell ref="C38:G38"/>
    <mergeCell ref="A9:B9"/>
    <mergeCell ref="H38:K38"/>
    <mergeCell ref="A91:B91"/>
    <mergeCell ref="A41:B41"/>
    <mergeCell ref="A22:B22"/>
    <mergeCell ref="A21:B21"/>
    <mergeCell ref="A11:B11"/>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colBreaks count="1" manualBreakCount="1">
    <brk id="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election activeCell="D9" sqref="D9:J9"/>
    </sheetView>
  </sheetViews>
  <sheetFormatPr baseColWidth="10" defaultRowHeight="11.25" x14ac:dyDescent="0.25"/>
  <cols>
    <col min="1" max="1" width="5.7109375" style="23" customWidth="1"/>
    <col min="2" max="2" width="30.7109375" style="23" customWidth="1"/>
    <col min="3" max="9" width="12.7109375" style="23" customWidth="1"/>
    <col min="10" max="16384" width="11.42578125" style="23"/>
  </cols>
  <sheetData>
    <row r="1" spans="1:9" ht="12.75" x14ac:dyDescent="0.25">
      <c r="A1" s="49" t="s">
        <v>41</v>
      </c>
      <c r="B1" s="48"/>
      <c r="C1" s="48"/>
      <c r="D1" s="48"/>
      <c r="E1" s="48"/>
      <c r="F1" s="48"/>
      <c r="G1" s="48"/>
      <c r="H1" s="48"/>
      <c r="I1" s="47" t="s">
        <v>21</v>
      </c>
    </row>
    <row r="2" spans="1:9" ht="12.75" x14ac:dyDescent="0.25">
      <c r="A2" s="49" t="s">
        <v>1635</v>
      </c>
      <c r="B2" s="48"/>
      <c r="C2" s="48"/>
      <c r="D2" s="48"/>
      <c r="E2" s="48"/>
      <c r="F2" s="48"/>
      <c r="G2" s="48"/>
      <c r="H2" s="48"/>
      <c r="I2" s="47" t="s">
        <v>1710</v>
      </c>
    </row>
    <row r="3" spans="1:9" x14ac:dyDescent="0.25">
      <c r="A3" s="196"/>
      <c r="B3" s="196"/>
      <c r="C3" s="196"/>
      <c r="D3" s="196"/>
      <c r="E3" s="196"/>
      <c r="F3" s="196"/>
      <c r="G3" s="196"/>
      <c r="H3" s="196"/>
      <c r="I3" s="196"/>
    </row>
    <row r="4" spans="1:9" ht="12.75" x14ac:dyDescent="0.25">
      <c r="A4" s="40" t="s">
        <v>1709</v>
      </c>
      <c r="B4" s="39"/>
      <c r="C4" s="39"/>
      <c r="D4" s="39"/>
      <c r="E4" s="39"/>
      <c r="F4" s="39"/>
      <c r="G4" s="39"/>
      <c r="H4" s="39"/>
      <c r="I4" s="39"/>
    </row>
    <row r="5" spans="1:9" x14ac:dyDescent="0.25">
      <c r="A5" s="196"/>
      <c r="B5" s="196"/>
      <c r="C5" s="196"/>
      <c r="D5" s="196"/>
      <c r="E5" s="196"/>
      <c r="F5" s="196"/>
      <c r="G5" s="196"/>
      <c r="H5" s="196"/>
      <c r="I5" s="196"/>
    </row>
    <row r="6" spans="1:9" ht="12.75" x14ac:dyDescent="0.25">
      <c r="A6" s="40" t="s">
        <v>29</v>
      </c>
      <c r="B6" s="39"/>
      <c r="C6" s="39"/>
      <c r="D6" s="39"/>
      <c r="E6" s="39"/>
      <c r="F6" s="39"/>
      <c r="G6" s="39"/>
      <c r="H6" s="39"/>
      <c r="I6" s="39"/>
    </row>
    <row r="7" spans="1:9" ht="60" customHeight="1" x14ac:dyDescent="0.25">
      <c r="A7" s="210" t="s">
        <v>1629</v>
      </c>
      <c r="B7" s="210" t="s">
        <v>315</v>
      </c>
      <c r="C7" s="208" t="s">
        <v>1628</v>
      </c>
      <c r="D7" s="208" t="s">
        <v>1696</v>
      </c>
      <c r="E7" s="208" t="s">
        <v>1695</v>
      </c>
      <c r="F7" s="208" t="s">
        <v>1694</v>
      </c>
      <c r="G7" s="214"/>
      <c r="H7" s="208" t="s">
        <v>1693</v>
      </c>
      <c r="I7" s="208" t="s">
        <v>1622</v>
      </c>
    </row>
    <row r="8" spans="1:9" ht="60" customHeight="1" x14ac:dyDescent="0.25">
      <c r="A8" s="207"/>
      <c r="B8" s="207"/>
      <c r="C8" s="207"/>
      <c r="D8" s="207"/>
      <c r="E8" s="207"/>
      <c r="F8" s="33" t="s">
        <v>1692</v>
      </c>
      <c r="G8" s="33" t="s">
        <v>1691</v>
      </c>
      <c r="H8" s="207"/>
      <c r="I8" s="207"/>
    </row>
    <row r="9" spans="1:9" ht="12.75" x14ac:dyDescent="0.25">
      <c r="A9" s="49" t="s">
        <v>1619</v>
      </c>
      <c r="B9" s="48"/>
      <c r="C9" s="25">
        <v>0</v>
      </c>
      <c r="D9" s="25">
        <v>829141.54</v>
      </c>
      <c r="E9" s="25">
        <v>977647.73</v>
      </c>
      <c r="F9" s="25">
        <v>0</v>
      </c>
      <c r="G9" s="25">
        <v>512952.03</v>
      </c>
      <c r="H9" s="25">
        <v>935231.55</v>
      </c>
      <c r="I9" s="25">
        <f>SUM(C9:H9)</f>
        <v>3254972.8499999996</v>
      </c>
    </row>
    <row r="10" spans="1:9" ht="22.5" x14ac:dyDescent="0.25">
      <c r="A10" s="206" t="s">
        <v>1708</v>
      </c>
      <c r="B10" s="205" t="s">
        <v>1707</v>
      </c>
      <c r="C10" s="204">
        <v>0</v>
      </c>
      <c r="D10" s="204">
        <v>0</v>
      </c>
      <c r="E10" s="204">
        <v>0</v>
      </c>
      <c r="F10" s="204">
        <v>0</v>
      </c>
      <c r="G10" s="204">
        <v>0</v>
      </c>
      <c r="H10" s="204">
        <v>198599.92</v>
      </c>
      <c r="I10" s="204">
        <f>SUM(C10:H10)</f>
        <v>198599.92</v>
      </c>
    </row>
    <row r="11" spans="1:9" ht="12.75" x14ac:dyDescent="0.25">
      <c r="A11" s="43" t="s">
        <v>1631</v>
      </c>
      <c r="B11" s="42"/>
      <c r="C11" s="180">
        <v>0</v>
      </c>
      <c r="D11" s="180">
        <v>0</v>
      </c>
      <c r="E11" s="180">
        <v>0</v>
      </c>
      <c r="F11" s="180">
        <v>0</v>
      </c>
      <c r="G11" s="180">
        <v>126413.14</v>
      </c>
      <c r="H11" s="180">
        <v>0</v>
      </c>
      <c r="I11" s="180">
        <f>SUM(C11:H11)</f>
        <v>126413.14</v>
      </c>
    </row>
    <row r="12" spans="1:9" x14ac:dyDescent="0.25">
      <c r="A12" s="88" t="s">
        <v>1706</v>
      </c>
      <c r="B12" s="104" t="s">
        <v>1487</v>
      </c>
      <c r="C12" s="86">
        <v>0</v>
      </c>
      <c r="D12" s="86">
        <v>0</v>
      </c>
      <c r="E12" s="86">
        <v>0</v>
      </c>
      <c r="F12" s="86">
        <v>0</v>
      </c>
      <c r="G12" s="86">
        <v>47788</v>
      </c>
      <c r="H12" s="86">
        <v>0</v>
      </c>
      <c r="I12" s="86">
        <f>SUM(C12:H12)</f>
        <v>47788</v>
      </c>
    </row>
    <row r="13" spans="1:9" ht="22.5" x14ac:dyDescent="0.25">
      <c r="A13" s="88" t="s">
        <v>1705</v>
      </c>
      <c r="B13" s="104" t="s">
        <v>1704</v>
      </c>
      <c r="C13" s="86">
        <v>0</v>
      </c>
      <c r="D13" s="86">
        <v>0</v>
      </c>
      <c r="E13" s="86">
        <v>0</v>
      </c>
      <c r="F13" s="86">
        <v>0</v>
      </c>
      <c r="G13" s="86">
        <v>65081.279999999999</v>
      </c>
      <c r="H13" s="86">
        <v>0</v>
      </c>
      <c r="I13" s="86">
        <f>SUM(C13:H13)</f>
        <v>65081.279999999999</v>
      </c>
    </row>
    <row r="14" spans="1:9" x14ac:dyDescent="0.25">
      <c r="A14" s="206" t="s">
        <v>1703</v>
      </c>
      <c r="B14" s="205" t="s">
        <v>1702</v>
      </c>
      <c r="C14" s="204">
        <v>0</v>
      </c>
      <c r="D14" s="204">
        <v>0</v>
      </c>
      <c r="E14" s="204">
        <v>0</v>
      </c>
      <c r="F14" s="204">
        <v>0</v>
      </c>
      <c r="G14" s="204">
        <v>13543.86</v>
      </c>
      <c r="H14" s="204">
        <v>0</v>
      </c>
      <c r="I14" s="204">
        <f>SUM(C14:H14)</f>
        <v>13543.86</v>
      </c>
    </row>
    <row r="15" spans="1:9" ht="12.75" x14ac:dyDescent="0.25">
      <c r="A15" s="43" t="s">
        <v>1630</v>
      </c>
      <c r="B15" s="42"/>
      <c r="C15" s="180">
        <v>0</v>
      </c>
      <c r="D15" s="180">
        <v>829141.54</v>
      </c>
      <c r="E15" s="180">
        <v>977647.73</v>
      </c>
      <c r="F15" s="180">
        <v>0</v>
      </c>
      <c r="G15" s="180">
        <v>386538.89</v>
      </c>
      <c r="H15" s="180">
        <v>736631.63</v>
      </c>
      <c r="I15" s="180">
        <f>SUM(C15:H15)</f>
        <v>2929959.79</v>
      </c>
    </row>
    <row r="16" spans="1:9" ht="12.75" x14ac:dyDescent="0.25">
      <c r="A16" s="43" t="s">
        <v>1584</v>
      </c>
      <c r="B16" s="42"/>
      <c r="C16" s="180">
        <v>0</v>
      </c>
      <c r="D16" s="180">
        <v>0</v>
      </c>
      <c r="E16" s="180">
        <v>65115</v>
      </c>
      <c r="F16" s="180">
        <v>0</v>
      </c>
      <c r="G16" s="180">
        <v>20641.47</v>
      </c>
      <c r="H16" s="180">
        <v>36000</v>
      </c>
      <c r="I16" s="180">
        <f>SUM(C16:H16)</f>
        <v>121756.47</v>
      </c>
    </row>
    <row r="17" spans="1:9" ht="22.5" x14ac:dyDescent="0.25">
      <c r="A17" s="88" t="s">
        <v>1701</v>
      </c>
      <c r="B17" s="104" t="s">
        <v>1700</v>
      </c>
      <c r="C17" s="86">
        <v>0</v>
      </c>
      <c r="D17" s="86">
        <v>0</v>
      </c>
      <c r="E17" s="86">
        <v>0</v>
      </c>
      <c r="F17" s="86">
        <v>0</v>
      </c>
      <c r="G17" s="86">
        <v>20641.47</v>
      </c>
      <c r="H17" s="86">
        <v>0</v>
      </c>
      <c r="I17" s="86">
        <f>SUM(C17:H17)</f>
        <v>20641.47</v>
      </c>
    </row>
    <row r="18" spans="1:9" x14ac:dyDescent="0.25">
      <c r="A18" s="88" t="s">
        <v>1699</v>
      </c>
      <c r="B18" s="104" t="s">
        <v>1455</v>
      </c>
      <c r="C18" s="86">
        <v>0</v>
      </c>
      <c r="D18" s="86">
        <v>0</v>
      </c>
      <c r="E18" s="86">
        <v>65115</v>
      </c>
      <c r="F18" s="86">
        <v>0</v>
      </c>
      <c r="G18" s="86">
        <v>0</v>
      </c>
      <c r="H18" s="86">
        <v>0</v>
      </c>
      <c r="I18" s="86">
        <f>SUM(C18:H18)</f>
        <v>65115</v>
      </c>
    </row>
    <row r="19" spans="1:9" ht="22.5" x14ac:dyDescent="0.25">
      <c r="A19" s="206" t="s">
        <v>1698</v>
      </c>
      <c r="B19" s="205" t="s">
        <v>1697</v>
      </c>
      <c r="C19" s="204">
        <v>0</v>
      </c>
      <c r="D19" s="204">
        <v>0</v>
      </c>
      <c r="E19" s="204">
        <v>0</v>
      </c>
      <c r="F19" s="204">
        <v>0</v>
      </c>
      <c r="G19" s="204">
        <v>0</v>
      </c>
      <c r="H19" s="204">
        <v>36000</v>
      </c>
      <c r="I19" s="204">
        <f>SUM(C19:H19)</f>
        <v>36000</v>
      </c>
    </row>
    <row r="21" spans="1:9" ht="12.75" x14ac:dyDescent="0.25">
      <c r="A21" s="40" t="s">
        <v>28</v>
      </c>
      <c r="B21" s="39"/>
      <c r="C21" s="39"/>
      <c r="D21" s="39"/>
      <c r="E21" s="39"/>
      <c r="F21" s="39"/>
      <c r="G21" s="39"/>
      <c r="H21" s="39"/>
      <c r="I21" s="39"/>
    </row>
    <row r="22" spans="1:9" ht="60" customHeight="1" x14ac:dyDescent="0.25">
      <c r="A22" s="210" t="s">
        <v>1629</v>
      </c>
      <c r="B22" s="210" t="s">
        <v>315</v>
      </c>
      <c r="C22" s="208" t="s">
        <v>1628</v>
      </c>
      <c r="D22" s="208" t="s">
        <v>1696</v>
      </c>
      <c r="E22" s="208" t="s">
        <v>1695</v>
      </c>
      <c r="F22" s="208" t="s">
        <v>1694</v>
      </c>
      <c r="G22" s="209"/>
      <c r="H22" s="208" t="s">
        <v>1693</v>
      </c>
      <c r="I22" s="208" t="s">
        <v>1622</v>
      </c>
    </row>
    <row r="23" spans="1:9" ht="60" customHeight="1" x14ac:dyDescent="0.25">
      <c r="A23" s="63"/>
      <c r="B23" s="63"/>
      <c r="C23" s="63"/>
      <c r="D23" s="63"/>
      <c r="E23" s="63"/>
      <c r="F23" s="33" t="s">
        <v>1692</v>
      </c>
      <c r="G23" s="33" t="s">
        <v>1691</v>
      </c>
      <c r="H23" s="63"/>
      <c r="I23" s="63"/>
    </row>
    <row r="24" spans="1:9" ht="12.75" x14ac:dyDescent="0.25">
      <c r="A24" s="49" t="s">
        <v>1619</v>
      </c>
      <c r="B24" s="48"/>
      <c r="C24" s="25">
        <v>2899931.78</v>
      </c>
      <c r="D24" s="25">
        <v>1078875</v>
      </c>
      <c r="E24" s="25">
        <v>234328</v>
      </c>
      <c r="F24" s="25">
        <v>128413.96</v>
      </c>
      <c r="G24" s="25">
        <v>682727.55</v>
      </c>
      <c r="H24" s="25">
        <v>1498695.66</v>
      </c>
      <c r="I24" s="25">
        <f>SUM(C24:H24)</f>
        <v>6522971.9499999993</v>
      </c>
    </row>
    <row r="25" spans="1:9" x14ac:dyDescent="0.25">
      <c r="A25" s="88" t="s">
        <v>1342</v>
      </c>
      <c r="B25" s="104" t="s">
        <v>1341</v>
      </c>
      <c r="C25" s="86">
        <v>0</v>
      </c>
      <c r="D25" s="86">
        <v>0</v>
      </c>
      <c r="E25" s="86">
        <v>0</v>
      </c>
      <c r="F25" s="86">
        <v>0</v>
      </c>
      <c r="G25" s="86">
        <v>11159.2</v>
      </c>
      <c r="H25" s="86">
        <v>0</v>
      </c>
      <c r="I25" s="86">
        <f>SUM(C25:H25)</f>
        <v>11159.2</v>
      </c>
    </row>
    <row r="26" spans="1:9" ht="22.5" x14ac:dyDescent="0.25">
      <c r="A26" s="88" t="s">
        <v>1690</v>
      </c>
      <c r="B26" s="104" t="s">
        <v>1689</v>
      </c>
      <c r="C26" s="86">
        <v>0</v>
      </c>
      <c r="D26" s="86">
        <v>0</v>
      </c>
      <c r="E26" s="86">
        <v>0</v>
      </c>
      <c r="F26" s="86">
        <v>0</v>
      </c>
      <c r="G26" s="86">
        <v>14112.61</v>
      </c>
      <c r="H26" s="86">
        <v>0</v>
      </c>
      <c r="I26" s="86">
        <f>SUM(C26:H26)</f>
        <v>14112.61</v>
      </c>
    </row>
    <row r="27" spans="1:9" ht="22.5" x14ac:dyDescent="0.25">
      <c r="A27" s="88" t="s">
        <v>1688</v>
      </c>
      <c r="B27" s="104" t="s">
        <v>1687</v>
      </c>
      <c r="C27" s="86">
        <v>0</v>
      </c>
      <c r="D27" s="86">
        <v>0</v>
      </c>
      <c r="E27" s="86">
        <v>0</v>
      </c>
      <c r="F27" s="86">
        <v>0</v>
      </c>
      <c r="G27" s="86">
        <v>115000</v>
      </c>
      <c r="H27" s="86">
        <v>0</v>
      </c>
      <c r="I27" s="86">
        <f>SUM(C27:H27)</f>
        <v>115000</v>
      </c>
    </row>
    <row r="28" spans="1:9" ht="22.5" x14ac:dyDescent="0.25">
      <c r="A28" s="88" t="s">
        <v>1686</v>
      </c>
      <c r="B28" s="104" t="s">
        <v>1685</v>
      </c>
      <c r="C28" s="86">
        <v>0</v>
      </c>
      <c r="D28" s="86">
        <v>0</v>
      </c>
      <c r="E28" s="86">
        <v>0</v>
      </c>
      <c r="F28" s="86">
        <v>0</v>
      </c>
      <c r="G28" s="86">
        <v>26091.78</v>
      </c>
      <c r="H28" s="86">
        <v>0</v>
      </c>
      <c r="I28" s="86">
        <f>SUM(C28:H28)</f>
        <v>26091.78</v>
      </c>
    </row>
    <row r="29" spans="1:9" x14ac:dyDescent="0.25">
      <c r="A29" s="88" t="s">
        <v>1326</v>
      </c>
      <c r="B29" s="104" t="s">
        <v>1325</v>
      </c>
      <c r="C29" s="86">
        <v>0</v>
      </c>
      <c r="D29" s="86">
        <v>0</v>
      </c>
      <c r="E29" s="86">
        <v>0</v>
      </c>
      <c r="F29" s="86">
        <v>0</v>
      </c>
      <c r="G29" s="86">
        <v>51265.5</v>
      </c>
      <c r="H29" s="86">
        <v>36120</v>
      </c>
      <c r="I29" s="86">
        <f>SUM(C29:H29)</f>
        <v>87385.5</v>
      </c>
    </row>
    <row r="30" spans="1:9" x14ac:dyDescent="0.25">
      <c r="A30" s="88" t="s">
        <v>1614</v>
      </c>
      <c r="B30" s="104" t="s">
        <v>1613</v>
      </c>
      <c r="C30" s="86">
        <v>0</v>
      </c>
      <c r="D30" s="86">
        <v>0</v>
      </c>
      <c r="E30" s="86">
        <v>47040</v>
      </c>
      <c r="F30" s="86">
        <v>0</v>
      </c>
      <c r="G30" s="86">
        <v>0</v>
      </c>
      <c r="H30" s="86">
        <v>919.02</v>
      </c>
      <c r="I30" s="86">
        <f>SUM(C30:H30)</f>
        <v>47959.02</v>
      </c>
    </row>
    <row r="31" spans="1:9" x14ac:dyDescent="0.25">
      <c r="A31" s="88" t="s">
        <v>1334</v>
      </c>
      <c r="B31" s="104" t="s">
        <v>1333</v>
      </c>
      <c r="C31" s="86">
        <v>0</v>
      </c>
      <c r="D31" s="86">
        <v>0</v>
      </c>
      <c r="E31" s="86">
        <v>0</v>
      </c>
      <c r="F31" s="86">
        <v>0</v>
      </c>
      <c r="G31" s="86">
        <v>80143.53</v>
      </c>
      <c r="H31" s="86">
        <v>8756.52</v>
      </c>
      <c r="I31" s="86">
        <f>SUM(C31:H31)</f>
        <v>88900.05</v>
      </c>
    </row>
    <row r="32" spans="1:9" x14ac:dyDescent="0.25">
      <c r="A32" s="88" t="s">
        <v>1684</v>
      </c>
      <c r="B32" s="104" t="s">
        <v>1683</v>
      </c>
      <c r="C32" s="86">
        <v>0</v>
      </c>
      <c r="D32" s="86">
        <v>0</v>
      </c>
      <c r="E32" s="86">
        <v>0</v>
      </c>
      <c r="F32" s="86">
        <v>0</v>
      </c>
      <c r="G32" s="86">
        <v>726.24</v>
      </c>
      <c r="H32" s="86">
        <v>0</v>
      </c>
      <c r="I32" s="86">
        <f>SUM(C32:H32)</f>
        <v>726.24</v>
      </c>
    </row>
    <row r="33" spans="1:9" ht="22.5" x14ac:dyDescent="0.25">
      <c r="A33" s="88" t="s">
        <v>1352</v>
      </c>
      <c r="B33" s="104" t="s">
        <v>1351</v>
      </c>
      <c r="C33" s="86">
        <v>0</v>
      </c>
      <c r="D33" s="86">
        <v>0</v>
      </c>
      <c r="E33" s="86">
        <v>0</v>
      </c>
      <c r="F33" s="86">
        <v>0</v>
      </c>
      <c r="G33" s="86">
        <v>9462.89</v>
      </c>
      <c r="H33" s="86">
        <v>0</v>
      </c>
      <c r="I33" s="86">
        <f>SUM(C33:H33)</f>
        <v>9462.89</v>
      </c>
    </row>
    <row r="34" spans="1:9" ht="22.5" x14ac:dyDescent="0.25">
      <c r="A34" s="88" t="s">
        <v>1682</v>
      </c>
      <c r="B34" s="104" t="s">
        <v>1681</v>
      </c>
      <c r="C34" s="86">
        <v>0</v>
      </c>
      <c r="D34" s="86">
        <v>0</v>
      </c>
      <c r="E34" s="86">
        <v>0</v>
      </c>
      <c r="F34" s="86">
        <v>0</v>
      </c>
      <c r="G34" s="86">
        <v>0</v>
      </c>
      <c r="H34" s="86">
        <v>946.58</v>
      </c>
      <c r="I34" s="86">
        <f>SUM(C34:H34)</f>
        <v>946.58</v>
      </c>
    </row>
    <row r="35" spans="1:9" x14ac:dyDescent="0.25">
      <c r="A35" s="88" t="s">
        <v>1612</v>
      </c>
      <c r="B35" s="104" t="s">
        <v>1611</v>
      </c>
      <c r="C35" s="86">
        <v>0</v>
      </c>
      <c r="D35" s="86">
        <v>90000</v>
      </c>
      <c r="E35" s="86">
        <v>0</v>
      </c>
      <c r="F35" s="86">
        <v>0</v>
      </c>
      <c r="G35" s="86">
        <v>18000</v>
      </c>
      <c r="H35" s="86">
        <v>0</v>
      </c>
      <c r="I35" s="86">
        <f>SUM(C35:H35)</f>
        <v>108000</v>
      </c>
    </row>
    <row r="36" spans="1:9" x14ac:dyDescent="0.25">
      <c r="A36" s="88" t="s">
        <v>1610</v>
      </c>
      <c r="B36" s="104" t="s">
        <v>1609</v>
      </c>
      <c r="C36" s="86">
        <v>29249</v>
      </c>
      <c r="D36" s="86">
        <v>0</v>
      </c>
      <c r="E36" s="86">
        <v>0</v>
      </c>
      <c r="F36" s="86">
        <v>0</v>
      </c>
      <c r="G36" s="86">
        <v>0</v>
      </c>
      <c r="H36" s="86">
        <v>0</v>
      </c>
      <c r="I36" s="86">
        <f>SUM(C36:H36)</f>
        <v>29249</v>
      </c>
    </row>
    <row r="37" spans="1:9" x14ac:dyDescent="0.25">
      <c r="A37" s="88" t="s">
        <v>1608</v>
      </c>
      <c r="B37" s="104" t="s">
        <v>1607</v>
      </c>
      <c r="C37" s="86">
        <v>7334</v>
      </c>
      <c r="D37" s="86">
        <v>0</v>
      </c>
      <c r="E37" s="86">
        <v>0</v>
      </c>
      <c r="F37" s="86">
        <v>0</v>
      </c>
      <c r="G37" s="86">
        <v>0</v>
      </c>
      <c r="H37" s="86">
        <v>0</v>
      </c>
      <c r="I37" s="86">
        <f>SUM(C37:H37)</f>
        <v>7334</v>
      </c>
    </row>
    <row r="38" spans="1:9" x14ac:dyDescent="0.25">
      <c r="A38" s="88" t="s">
        <v>1606</v>
      </c>
      <c r="B38" s="104" t="s">
        <v>1605</v>
      </c>
      <c r="C38" s="86">
        <v>13206.71</v>
      </c>
      <c r="D38" s="86">
        <v>0</v>
      </c>
      <c r="E38" s="86">
        <v>0</v>
      </c>
      <c r="F38" s="86">
        <v>0</v>
      </c>
      <c r="G38" s="86">
        <v>0</v>
      </c>
      <c r="H38" s="86">
        <v>0</v>
      </c>
      <c r="I38" s="86">
        <f>SUM(C38:H38)</f>
        <v>13206.71</v>
      </c>
    </row>
    <row r="39" spans="1:9" ht="22.5" x14ac:dyDescent="0.25">
      <c r="A39" s="88" t="s">
        <v>1604</v>
      </c>
      <c r="B39" s="104" t="s">
        <v>1603</v>
      </c>
      <c r="C39" s="86">
        <v>4400</v>
      </c>
      <c r="D39" s="86">
        <v>0</v>
      </c>
      <c r="E39" s="86">
        <v>0</v>
      </c>
      <c r="F39" s="86">
        <v>0</v>
      </c>
      <c r="G39" s="86">
        <v>0</v>
      </c>
      <c r="H39" s="86">
        <v>0</v>
      </c>
      <c r="I39" s="86">
        <f>SUM(C39:H39)</f>
        <v>4400</v>
      </c>
    </row>
    <row r="40" spans="1:9" ht="22.5" x14ac:dyDescent="0.25">
      <c r="A40" s="88" t="s">
        <v>1602</v>
      </c>
      <c r="B40" s="104" t="s">
        <v>1601</v>
      </c>
      <c r="C40" s="86">
        <v>1405034.52</v>
      </c>
      <c r="D40" s="86">
        <v>0</v>
      </c>
      <c r="E40" s="86">
        <v>0</v>
      </c>
      <c r="F40" s="86">
        <v>0</v>
      </c>
      <c r="G40" s="86">
        <v>0</v>
      </c>
      <c r="H40" s="86">
        <v>0</v>
      </c>
      <c r="I40" s="86">
        <f>SUM(C40:H40)</f>
        <v>1405034.52</v>
      </c>
    </row>
    <row r="41" spans="1:9" ht="22.5" x14ac:dyDescent="0.25">
      <c r="A41" s="88" t="s">
        <v>1680</v>
      </c>
      <c r="B41" s="104" t="s">
        <v>1679</v>
      </c>
      <c r="C41" s="86">
        <v>21223.49</v>
      </c>
      <c r="D41" s="86">
        <v>0</v>
      </c>
      <c r="E41" s="86">
        <v>0</v>
      </c>
      <c r="F41" s="86">
        <v>0</v>
      </c>
      <c r="G41" s="86">
        <v>0</v>
      </c>
      <c r="H41" s="86">
        <v>0</v>
      </c>
      <c r="I41" s="86">
        <f>SUM(C41:H41)</f>
        <v>21223.49</v>
      </c>
    </row>
    <row r="42" spans="1:9" x14ac:dyDescent="0.25">
      <c r="A42" s="88" t="s">
        <v>1638</v>
      </c>
      <c r="B42" s="104" t="s">
        <v>1637</v>
      </c>
      <c r="C42" s="86">
        <v>10522.31</v>
      </c>
      <c r="D42" s="86">
        <v>0</v>
      </c>
      <c r="E42" s="86">
        <v>0</v>
      </c>
      <c r="F42" s="86">
        <v>0</v>
      </c>
      <c r="G42" s="86">
        <v>0</v>
      </c>
      <c r="H42" s="86">
        <v>0</v>
      </c>
      <c r="I42" s="86">
        <f>SUM(C42:H42)</f>
        <v>10522.31</v>
      </c>
    </row>
    <row r="43" spans="1:9" ht="22.5" x14ac:dyDescent="0.25">
      <c r="A43" s="88" t="s">
        <v>1600</v>
      </c>
      <c r="B43" s="104" t="s">
        <v>1599</v>
      </c>
      <c r="C43" s="86">
        <v>582424.27</v>
      </c>
      <c r="D43" s="86">
        <v>0</v>
      </c>
      <c r="E43" s="86">
        <v>0</v>
      </c>
      <c r="F43" s="86">
        <v>0</v>
      </c>
      <c r="G43" s="86">
        <v>0</v>
      </c>
      <c r="H43" s="86">
        <v>0</v>
      </c>
      <c r="I43" s="86">
        <f>SUM(C43:H43)</f>
        <v>582424.27</v>
      </c>
    </row>
    <row r="44" spans="1:9" ht="22.5" x14ac:dyDescent="0.25">
      <c r="A44" s="88" t="s">
        <v>1678</v>
      </c>
      <c r="B44" s="104" t="s">
        <v>1677</v>
      </c>
      <c r="C44" s="86">
        <v>55002.559999999998</v>
      </c>
      <c r="D44" s="86">
        <v>0</v>
      </c>
      <c r="E44" s="86">
        <v>0</v>
      </c>
      <c r="F44" s="86">
        <v>0</v>
      </c>
      <c r="G44" s="86">
        <v>0</v>
      </c>
      <c r="H44" s="86">
        <v>0</v>
      </c>
      <c r="I44" s="86">
        <f>SUM(C44:H44)</f>
        <v>55002.559999999998</v>
      </c>
    </row>
    <row r="45" spans="1:9" x14ac:dyDescent="0.25">
      <c r="A45" s="88" t="s">
        <v>1598</v>
      </c>
      <c r="B45" s="104" t="s">
        <v>1597</v>
      </c>
      <c r="C45" s="86">
        <v>229953</v>
      </c>
      <c r="D45" s="86">
        <v>0</v>
      </c>
      <c r="E45" s="86">
        <v>0</v>
      </c>
      <c r="F45" s="86">
        <v>0</v>
      </c>
      <c r="G45" s="86">
        <v>0</v>
      </c>
      <c r="H45" s="86">
        <v>0</v>
      </c>
      <c r="I45" s="86">
        <f>SUM(C45:H45)</f>
        <v>229953</v>
      </c>
    </row>
    <row r="46" spans="1:9" ht="22.5" x14ac:dyDescent="0.25">
      <c r="A46" s="88" t="s">
        <v>1596</v>
      </c>
      <c r="B46" s="104" t="s">
        <v>1595</v>
      </c>
      <c r="C46" s="86">
        <v>457674.92</v>
      </c>
      <c r="D46" s="86">
        <v>0</v>
      </c>
      <c r="E46" s="86">
        <v>0</v>
      </c>
      <c r="F46" s="86">
        <v>0</v>
      </c>
      <c r="G46" s="86">
        <v>0</v>
      </c>
      <c r="H46" s="86">
        <v>0</v>
      </c>
      <c r="I46" s="86">
        <f>SUM(C46:H46)</f>
        <v>457674.92</v>
      </c>
    </row>
    <row r="47" spans="1:9" x14ac:dyDescent="0.25">
      <c r="A47" s="88" t="s">
        <v>1676</v>
      </c>
      <c r="B47" s="104" t="s">
        <v>1675</v>
      </c>
      <c r="C47" s="86">
        <v>2194</v>
      </c>
      <c r="D47" s="86">
        <v>0</v>
      </c>
      <c r="E47" s="86">
        <v>0</v>
      </c>
      <c r="F47" s="86">
        <v>0</v>
      </c>
      <c r="G47" s="86">
        <v>0</v>
      </c>
      <c r="H47" s="86">
        <v>0</v>
      </c>
      <c r="I47" s="86">
        <f>SUM(C47:H47)</f>
        <v>2194</v>
      </c>
    </row>
    <row r="48" spans="1:9" x14ac:dyDescent="0.25">
      <c r="A48" s="88" t="s">
        <v>1674</v>
      </c>
      <c r="B48" s="104" t="s">
        <v>1673</v>
      </c>
      <c r="C48" s="86">
        <v>3514</v>
      </c>
      <c r="D48" s="86">
        <v>0</v>
      </c>
      <c r="E48" s="86">
        <v>0</v>
      </c>
      <c r="F48" s="86">
        <v>0</v>
      </c>
      <c r="G48" s="86">
        <v>0</v>
      </c>
      <c r="H48" s="86">
        <v>0</v>
      </c>
      <c r="I48" s="86">
        <f>SUM(C48:H48)</f>
        <v>3514</v>
      </c>
    </row>
    <row r="49" spans="1:9" x14ac:dyDescent="0.25">
      <c r="A49" s="88" t="s">
        <v>1594</v>
      </c>
      <c r="B49" s="104" t="s">
        <v>1593</v>
      </c>
      <c r="C49" s="86">
        <v>72199</v>
      </c>
      <c r="D49" s="86">
        <v>0</v>
      </c>
      <c r="E49" s="86">
        <v>0</v>
      </c>
      <c r="F49" s="86">
        <v>0</v>
      </c>
      <c r="G49" s="86">
        <v>0</v>
      </c>
      <c r="H49" s="86">
        <v>0</v>
      </c>
      <c r="I49" s="86">
        <f>SUM(C49:H49)</f>
        <v>72199</v>
      </c>
    </row>
    <row r="50" spans="1:9" x14ac:dyDescent="0.25">
      <c r="A50" s="88" t="s">
        <v>1672</v>
      </c>
      <c r="B50" s="104" t="s">
        <v>1671</v>
      </c>
      <c r="C50" s="86">
        <v>6000</v>
      </c>
      <c r="D50" s="86">
        <v>0</v>
      </c>
      <c r="E50" s="86">
        <v>0</v>
      </c>
      <c r="F50" s="86">
        <v>0</v>
      </c>
      <c r="G50" s="86">
        <v>0</v>
      </c>
      <c r="H50" s="86">
        <v>0</v>
      </c>
      <c r="I50" s="86">
        <f>SUM(C50:H50)</f>
        <v>6000</v>
      </c>
    </row>
    <row r="51" spans="1:9" ht="33.75" x14ac:dyDescent="0.25">
      <c r="A51" s="88" t="s">
        <v>1670</v>
      </c>
      <c r="B51" s="104" t="s">
        <v>1669</v>
      </c>
      <c r="C51" s="86">
        <v>0</v>
      </c>
      <c r="D51" s="86">
        <v>0</v>
      </c>
      <c r="E51" s="86">
        <v>0</v>
      </c>
      <c r="F51" s="86">
        <v>0</v>
      </c>
      <c r="G51" s="86">
        <v>81000</v>
      </c>
      <c r="H51" s="86">
        <v>1422422.52</v>
      </c>
      <c r="I51" s="86">
        <f>SUM(C51:H51)</f>
        <v>1503422.52</v>
      </c>
    </row>
    <row r="52" spans="1:9" x14ac:dyDescent="0.25">
      <c r="A52" s="88" t="s">
        <v>1668</v>
      </c>
      <c r="B52" s="104" t="s">
        <v>1667</v>
      </c>
      <c r="C52" s="86">
        <v>0</v>
      </c>
      <c r="D52" s="86">
        <v>973875</v>
      </c>
      <c r="E52" s="86">
        <v>0</v>
      </c>
      <c r="F52" s="86">
        <v>119813.96</v>
      </c>
      <c r="G52" s="86">
        <v>0</v>
      </c>
      <c r="H52" s="86">
        <v>0</v>
      </c>
      <c r="I52" s="86">
        <f>SUM(C52:H52)</f>
        <v>1093688.96</v>
      </c>
    </row>
    <row r="53" spans="1:9" ht="33.75" x14ac:dyDescent="0.25">
      <c r="A53" s="88" t="s">
        <v>1590</v>
      </c>
      <c r="B53" s="104" t="s">
        <v>1589</v>
      </c>
      <c r="C53" s="86">
        <v>0</v>
      </c>
      <c r="D53" s="86">
        <v>0</v>
      </c>
      <c r="E53" s="86">
        <v>0</v>
      </c>
      <c r="F53" s="86">
        <v>0</v>
      </c>
      <c r="G53" s="86">
        <v>16528.3</v>
      </c>
      <c r="H53" s="86">
        <v>12200</v>
      </c>
      <c r="I53" s="86">
        <f>SUM(C53:H53)</f>
        <v>28728.3</v>
      </c>
    </row>
    <row r="54" spans="1:9" ht="33.75" x14ac:dyDescent="0.25">
      <c r="A54" s="88" t="s">
        <v>1666</v>
      </c>
      <c r="B54" s="104" t="s">
        <v>1665</v>
      </c>
      <c r="C54" s="86">
        <v>0</v>
      </c>
      <c r="D54" s="86">
        <v>15000</v>
      </c>
      <c r="E54" s="86">
        <v>0</v>
      </c>
      <c r="F54" s="86">
        <v>0</v>
      </c>
      <c r="G54" s="86">
        <v>0</v>
      </c>
      <c r="H54" s="86">
        <v>8731.02</v>
      </c>
      <c r="I54" s="86">
        <f>SUM(C54:H54)</f>
        <v>23731.02</v>
      </c>
    </row>
    <row r="55" spans="1:9" ht="22.5" x14ac:dyDescent="0.25">
      <c r="A55" s="88" t="s">
        <v>1664</v>
      </c>
      <c r="B55" s="104" t="s">
        <v>1663</v>
      </c>
      <c r="C55" s="86">
        <v>0</v>
      </c>
      <c r="D55" s="86">
        <v>0</v>
      </c>
      <c r="E55" s="86">
        <v>0</v>
      </c>
      <c r="F55" s="86">
        <v>0</v>
      </c>
      <c r="G55" s="86">
        <v>12000</v>
      </c>
      <c r="H55" s="86">
        <v>0</v>
      </c>
      <c r="I55" s="86">
        <f>SUM(C55:H55)</f>
        <v>12000</v>
      </c>
    </row>
    <row r="56" spans="1:9" ht="33.75" x14ac:dyDescent="0.25">
      <c r="A56" s="206" t="s">
        <v>1586</v>
      </c>
      <c r="B56" s="205" t="s">
        <v>1585</v>
      </c>
      <c r="C56" s="204">
        <v>0</v>
      </c>
      <c r="D56" s="204">
        <v>0</v>
      </c>
      <c r="E56" s="204">
        <v>187288</v>
      </c>
      <c r="F56" s="204">
        <v>8600</v>
      </c>
      <c r="G56" s="204">
        <v>247237.5</v>
      </c>
      <c r="H56" s="204">
        <v>8600</v>
      </c>
      <c r="I56" s="204">
        <f>SUM(C56:H56)</f>
        <v>451725.5</v>
      </c>
    </row>
    <row r="57" spans="1:9" ht="12.75" x14ac:dyDescent="0.25">
      <c r="A57" s="43" t="s">
        <v>1584</v>
      </c>
      <c r="B57" s="42"/>
      <c r="C57" s="180">
        <v>0</v>
      </c>
      <c r="D57" s="180">
        <v>2889559.47</v>
      </c>
      <c r="E57" s="180">
        <v>182161</v>
      </c>
      <c r="F57" s="180">
        <v>0</v>
      </c>
      <c r="G57" s="180">
        <v>70270.289999999994</v>
      </c>
      <c r="H57" s="180">
        <v>28205.09</v>
      </c>
      <c r="I57" s="180">
        <f>SUM(C57:H57)</f>
        <v>3170195.85</v>
      </c>
    </row>
    <row r="58" spans="1:9" x14ac:dyDescent="0.25">
      <c r="A58" s="88" t="s">
        <v>1662</v>
      </c>
      <c r="B58" s="104" t="s">
        <v>1661</v>
      </c>
      <c r="C58" s="86">
        <v>0</v>
      </c>
      <c r="D58" s="86">
        <v>2889559.47</v>
      </c>
      <c r="E58" s="86">
        <v>0</v>
      </c>
      <c r="F58" s="86">
        <v>0</v>
      </c>
      <c r="G58" s="86">
        <v>0</v>
      </c>
      <c r="H58" s="86">
        <v>0</v>
      </c>
      <c r="I58" s="86">
        <f>SUM(C58:H58)</f>
        <v>2889559.47</v>
      </c>
    </row>
    <row r="59" spans="1:9" ht="22.5" x14ac:dyDescent="0.25">
      <c r="A59" s="88" t="s">
        <v>1660</v>
      </c>
      <c r="B59" s="104" t="s">
        <v>1659</v>
      </c>
      <c r="C59" s="86">
        <v>0</v>
      </c>
      <c r="D59" s="86">
        <v>0</v>
      </c>
      <c r="E59" s="86">
        <v>0</v>
      </c>
      <c r="F59" s="86">
        <v>0</v>
      </c>
      <c r="G59" s="86">
        <v>30548.79</v>
      </c>
      <c r="H59" s="86">
        <v>0</v>
      </c>
      <c r="I59" s="86">
        <f>SUM(C59:H59)</f>
        <v>30548.79</v>
      </c>
    </row>
    <row r="60" spans="1:9" ht="33.75" x14ac:dyDescent="0.25">
      <c r="A60" s="88" t="s">
        <v>1658</v>
      </c>
      <c r="B60" s="104" t="s">
        <v>1657</v>
      </c>
      <c r="C60" s="86">
        <v>0</v>
      </c>
      <c r="D60" s="86">
        <v>0</v>
      </c>
      <c r="E60" s="86">
        <v>182161</v>
      </c>
      <c r="F60" s="86">
        <v>0</v>
      </c>
      <c r="G60" s="86">
        <v>39721.5</v>
      </c>
      <c r="H60" s="86">
        <v>0</v>
      </c>
      <c r="I60" s="86">
        <f>SUM(C60:H60)</f>
        <v>221882.5</v>
      </c>
    </row>
    <row r="61" spans="1:9" x14ac:dyDescent="0.25">
      <c r="A61" s="88" t="s">
        <v>1656</v>
      </c>
      <c r="B61" s="104" t="s">
        <v>1327</v>
      </c>
      <c r="C61" s="86">
        <v>0</v>
      </c>
      <c r="D61" s="86">
        <v>0</v>
      </c>
      <c r="E61" s="86">
        <v>0</v>
      </c>
      <c r="F61" s="86">
        <v>0</v>
      </c>
      <c r="G61" s="86">
        <v>0</v>
      </c>
      <c r="H61" s="86">
        <v>6210.09</v>
      </c>
      <c r="I61" s="86">
        <f>SUM(C61:H61)</f>
        <v>6210.09</v>
      </c>
    </row>
    <row r="62" spans="1:9" ht="22.5" x14ac:dyDescent="0.25">
      <c r="A62" s="206" t="s">
        <v>1655</v>
      </c>
      <c r="B62" s="205" t="s">
        <v>1654</v>
      </c>
      <c r="C62" s="204">
        <v>0</v>
      </c>
      <c r="D62" s="204">
        <v>0</v>
      </c>
      <c r="E62" s="204">
        <v>0</v>
      </c>
      <c r="F62" s="204">
        <v>0</v>
      </c>
      <c r="G62" s="204">
        <v>0</v>
      </c>
      <c r="H62" s="204">
        <v>21995</v>
      </c>
      <c r="I62" s="204">
        <f>SUM(C62:H62)</f>
        <v>21995</v>
      </c>
    </row>
    <row r="64" spans="1:9" ht="9" customHeight="1" x14ac:dyDescent="0.25">
      <c r="A64" s="203" t="s">
        <v>1581</v>
      </c>
    </row>
  </sheetData>
  <mergeCells count="27">
    <mergeCell ref="A1:H1"/>
    <mergeCell ref="A2:H2"/>
    <mergeCell ref="A4:I4"/>
    <mergeCell ref="A6:I6"/>
    <mergeCell ref="F7:G7"/>
    <mergeCell ref="A7:A8"/>
    <mergeCell ref="B7:B8"/>
    <mergeCell ref="C7:C8"/>
    <mergeCell ref="E7:E8"/>
    <mergeCell ref="H7:H8"/>
    <mergeCell ref="D7:D8"/>
    <mergeCell ref="I7:I8"/>
    <mergeCell ref="A21:I21"/>
    <mergeCell ref="A22:A23"/>
    <mergeCell ref="C22:C23"/>
    <mergeCell ref="E22:E23"/>
    <mergeCell ref="I22:I23"/>
    <mergeCell ref="B22:B23"/>
    <mergeCell ref="D22:D23"/>
    <mergeCell ref="H22:H23"/>
    <mergeCell ref="A9:B9"/>
    <mergeCell ref="F22:G22"/>
    <mergeCell ref="A57:B57"/>
    <mergeCell ref="A24:B24"/>
    <mergeCell ref="A16:B16"/>
    <mergeCell ref="A15:B15"/>
    <mergeCell ref="A11:B11"/>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election activeCell="D9" sqref="D9:L9"/>
    </sheetView>
  </sheetViews>
  <sheetFormatPr baseColWidth="10" defaultRowHeight="11.25" x14ac:dyDescent="0.25"/>
  <cols>
    <col min="1" max="1" width="5.7109375" style="23" customWidth="1"/>
    <col min="2" max="2" width="30.7109375" style="23" customWidth="1"/>
    <col min="3" max="11" width="12.7109375" style="23" customWidth="1"/>
    <col min="12" max="16384" width="11.42578125" style="23"/>
  </cols>
  <sheetData>
    <row r="1" spans="1:11" ht="12.75" x14ac:dyDescent="0.25">
      <c r="A1" s="47"/>
      <c r="B1" s="47"/>
      <c r="C1" s="213" t="s">
        <v>41</v>
      </c>
      <c r="D1" s="48"/>
      <c r="E1" s="48"/>
      <c r="F1" s="47" t="s">
        <v>21</v>
      </c>
      <c r="G1" s="213" t="s">
        <v>41</v>
      </c>
      <c r="H1" s="48"/>
      <c r="I1" s="48"/>
      <c r="J1" s="48"/>
      <c r="K1" s="47" t="s">
        <v>21</v>
      </c>
    </row>
    <row r="2" spans="1:11" ht="12.75" x14ac:dyDescent="0.25">
      <c r="A2" s="47"/>
      <c r="B2" s="47"/>
      <c r="C2" s="213" t="s">
        <v>1635</v>
      </c>
      <c r="D2" s="48"/>
      <c r="E2" s="48"/>
      <c r="F2" s="47" t="s">
        <v>1653</v>
      </c>
      <c r="G2" s="213" t="s">
        <v>1635</v>
      </c>
      <c r="H2" s="48"/>
      <c r="I2" s="48"/>
      <c r="J2" s="48"/>
      <c r="K2" s="47" t="s">
        <v>1653</v>
      </c>
    </row>
    <row r="3" spans="1:11" x14ac:dyDescent="0.25">
      <c r="A3" s="196"/>
      <c r="B3" s="196"/>
      <c r="C3" s="196"/>
      <c r="D3" s="196"/>
      <c r="E3" s="196"/>
      <c r="F3" s="196"/>
      <c r="G3" s="196"/>
      <c r="H3" s="196"/>
      <c r="I3" s="196"/>
      <c r="J3" s="196"/>
      <c r="K3" s="196"/>
    </row>
    <row r="4" spans="1:11" ht="12.75" x14ac:dyDescent="0.25">
      <c r="A4" s="196"/>
      <c r="B4" s="196"/>
      <c r="C4" s="195" t="s">
        <v>1652</v>
      </c>
      <c r="D4" s="39"/>
      <c r="E4" s="39"/>
      <c r="F4" s="39"/>
      <c r="G4" s="195" t="s">
        <v>1651</v>
      </c>
      <c r="H4" s="39"/>
      <c r="I4" s="39"/>
      <c r="J4" s="39"/>
      <c r="K4" s="39"/>
    </row>
    <row r="5" spans="1:11" x14ac:dyDescent="0.25">
      <c r="A5" s="196"/>
      <c r="B5" s="196"/>
      <c r="C5" s="196"/>
      <c r="D5" s="196"/>
      <c r="E5" s="196"/>
      <c r="F5" s="196"/>
      <c r="G5" s="196"/>
      <c r="H5" s="196"/>
      <c r="I5" s="196"/>
      <c r="J5" s="196"/>
      <c r="K5" s="196"/>
    </row>
    <row r="6" spans="1:11" ht="12.75" x14ac:dyDescent="0.25">
      <c r="A6" s="196"/>
      <c r="B6" s="196"/>
      <c r="C6" s="195" t="s">
        <v>29</v>
      </c>
      <c r="D6" s="39"/>
      <c r="E6" s="39"/>
      <c r="F6" s="39"/>
      <c r="G6" s="195" t="s">
        <v>29</v>
      </c>
      <c r="H6" s="39"/>
      <c r="I6" s="39"/>
      <c r="J6" s="39"/>
      <c r="K6" s="39"/>
    </row>
    <row r="7" spans="1:11" ht="60" customHeight="1" x14ac:dyDescent="0.25">
      <c r="A7" s="210" t="s">
        <v>1629</v>
      </c>
      <c r="B7" s="210" t="s">
        <v>315</v>
      </c>
      <c r="C7" s="208" t="s">
        <v>1628</v>
      </c>
      <c r="D7" s="208" t="s">
        <v>1646</v>
      </c>
      <c r="E7" s="208" t="s">
        <v>1645</v>
      </c>
      <c r="F7" s="209"/>
      <c r="G7" s="208" t="s">
        <v>1645</v>
      </c>
      <c r="H7" s="209"/>
      <c r="I7" s="209"/>
      <c r="J7" s="208" t="s">
        <v>1644</v>
      </c>
      <c r="K7" s="208" t="s">
        <v>1622</v>
      </c>
    </row>
    <row r="8" spans="1:11" ht="60" customHeight="1" x14ac:dyDescent="0.25">
      <c r="A8" s="207"/>
      <c r="B8" s="207"/>
      <c r="C8" s="207"/>
      <c r="D8" s="207"/>
      <c r="E8" s="33" t="s">
        <v>1643</v>
      </c>
      <c r="F8" s="33" t="s">
        <v>1642</v>
      </c>
      <c r="G8" s="33" t="s">
        <v>1641</v>
      </c>
      <c r="H8" s="33" t="s">
        <v>1640</v>
      </c>
      <c r="I8" s="33" t="s">
        <v>1639</v>
      </c>
      <c r="J8" s="207"/>
      <c r="K8" s="207"/>
    </row>
    <row r="9" spans="1:11" ht="12.75" x14ac:dyDescent="0.25">
      <c r="A9" s="49" t="s">
        <v>1619</v>
      </c>
      <c r="B9" s="48"/>
      <c r="C9" s="25">
        <v>0</v>
      </c>
      <c r="D9" s="25">
        <v>0</v>
      </c>
      <c r="E9" s="25">
        <v>318418.90999999997</v>
      </c>
      <c r="F9" s="25">
        <v>0</v>
      </c>
      <c r="G9" s="25">
        <v>0</v>
      </c>
      <c r="H9" s="25">
        <v>0</v>
      </c>
      <c r="I9" s="25">
        <v>0</v>
      </c>
      <c r="J9" s="25">
        <v>0</v>
      </c>
      <c r="K9" s="25">
        <f>SUM(C9:J9)</f>
        <v>318418.90999999997</v>
      </c>
    </row>
    <row r="10" spans="1:11" ht="12.75" x14ac:dyDescent="0.25">
      <c r="A10" s="43" t="s">
        <v>1631</v>
      </c>
      <c r="B10" s="42"/>
      <c r="C10" s="180">
        <v>0</v>
      </c>
      <c r="D10" s="180">
        <v>0</v>
      </c>
      <c r="E10" s="180">
        <v>318418.90999999997</v>
      </c>
      <c r="F10" s="180">
        <v>0</v>
      </c>
      <c r="G10" s="180">
        <v>0</v>
      </c>
      <c r="H10" s="180">
        <v>0</v>
      </c>
      <c r="I10" s="180">
        <v>0</v>
      </c>
      <c r="J10" s="180">
        <v>0</v>
      </c>
      <c r="K10" s="180">
        <f>SUM(C10:J10)</f>
        <v>318418.90999999997</v>
      </c>
    </row>
    <row r="11" spans="1:11" ht="33.75" x14ac:dyDescent="0.25">
      <c r="A11" s="206" t="s">
        <v>1650</v>
      </c>
      <c r="B11" s="205" t="s">
        <v>1649</v>
      </c>
      <c r="C11" s="204">
        <v>0</v>
      </c>
      <c r="D11" s="204">
        <v>0</v>
      </c>
      <c r="E11" s="204">
        <v>318418.90999999997</v>
      </c>
      <c r="F11" s="204">
        <v>0</v>
      </c>
      <c r="G11" s="204">
        <v>0</v>
      </c>
      <c r="H11" s="204">
        <v>0</v>
      </c>
      <c r="I11" s="204">
        <v>0</v>
      </c>
      <c r="J11" s="204">
        <v>0</v>
      </c>
      <c r="K11" s="204">
        <f>SUM(C11:J11)</f>
        <v>318418.90999999997</v>
      </c>
    </row>
    <row r="12" spans="1:11" ht="12.75" x14ac:dyDescent="0.25">
      <c r="A12" s="43" t="s">
        <v>1630</v>
      </c>
      <c r="B12" s="42"/>
      <c r="C12" s="180">
        <v>0</v>
      </c>
      <c r="D12" s="180">
        <v>0</v>
      </c>
      <c r="E12" s="180">
        <v>0</v>
      </c>
      <c r="F12" s="180">
        <v>0</v>
      </c>
      <c r="G12" s="180">
        <v>0</v>
      </c>
      <c r="H12" s="180">
        <v>0</v>
      </c>
      <c r="I12" s="180">
        <v>0</v>
      </c>
      <c r="J12" s="180">
        <v>0</v>
      </c>
      <c r="K12" s="180">
        <f>SUM(C12:J12)</f>
        <v>0</v>
      </c>
    </row>
    <row r="13" spans="1:11" ht="12.75" x14ac:dyDescent="0.25">
      <c r="A13" s="43" t="s">
        <v>1584</v>
      </c>
      <c r="B13" s="42"/>
      <c r="C13" s="180">
        <v>0</v>
      </c>
      <c r="D13" s="180">
        <v>0</v>
      </c>
      <c r="E13" s="180">
        <v>30626.87</v>
      </c>
      <c r="F13" s="180">
        <v>0</v>
      </c>
      <c r="G13" s="180">
        <v>0</v>
      </c>
      <c r="H13" s="180">
        <v>0</v>
      </c>
      <c r="I13" s="180">
        <v>0</v>
      </c>
      <c r="J13" s="180">
        <v>0</v>
      </c>
      <c r="K13" s="180">
        <f>SUM(C13:J13)</f>
        <v>30626.87</v>
      </c>
    </row>
    <row r="14" spans="1:11" ht="33.75" x14ac:dyDescent="0.25">
      <c r="A14" s="206" t="s">
        <v>1648</v>
      </c>
      <c r="B14" s="205" t="s">
        <v>1647</v>
      </c>
      <c r="C14" s="204">
        <v>0</v>
      </c>
      <c r="D14" s="204">
        <v>0</v>
      </c>
      <c r="E14" s="204">
        <v>30626.87</v>
      </c>
      <c r="F14" s="204">
        <v>0</v>
      </c>
      <c r="G14" s="204">
        <v>0</v>
      </c>
      <c r="H14" s="204">
        <v>0</v>
      </c>
      <c r="I14" s="204">
        <v>0</v>
      </c>
      <c r="J14" s="204">
        <v>0</v>
      </c>
      <c r="K14" s="204">
        <f>SUM(C14:J14)</f>
        <v>30626.87</v>
      </c>
    </row>
    <row r="16" spans="1:11" ht="12.75" x14ac:dyDescent="0.25">
      <c r="C16" s="212" t="s">
        <v>28</v>
      </c>
      <c r="D16" s="211"/>
      <c r="E16" s="211"/>
      <c r="F16" s="211"/>
      <c r="G16" s="212" t="s">
        <v>28</v>
      </c>
      <c r="H16" s="211"/>
      <c r="I16" s="211"/>
      <c r="J16" s="211"/>
      <c r="K16" s="211"/>
    </row>
    <row r="17" spans="1:11" ht="60" customHeight="1" x14ac:dyDescent="0.25">
      <c r="A17" s="210" t="s">
        <v>1629</v>
      </c>
      <c r="B17" s="210" t="s">
        <v>315</v>
      </c>
      <c r="C17" s="208" t="s">
        <v>1628</v>
      </c>
      <c r="D17" s="208" t="s">
        <v>1646</v>
      </c>
      <c r="E17" s="208" t="s">
        <v>1645</v>
      </c>
      <c r="F17" s="209"/>
      <c r="G17" s="208" t="s">
        <v>1645</v>
      </c>
      <c r="H17" s="209"/>
      <c r="I17" s="209"/>
      <c r="J17" s="208" t="s">
        <v>1644</v>
      </c>
      <c r="K17" s="208" t="s">
        <v>1622</v>
      </c>
    </row>
    <row r="18" spans="1:11" ht="22.5" x14ac:dyDescent="0.25">
      <c r="A18" s="207"/>
      <c r="B18" s="207"/>
      <c r="C18" s="207"/>
      <c r="D18" s="207"/>
      <c r="E18" s="33" t="s">
        <v>1643</v>
      </c>
      <c r="F18" s="33" t="s">
        <v>1642</v>
      </c>
      <c r="G18" s="33" t="s">
        <v>1641</v>
      </c>
      <c r="H18" s="33" t="s">
        <v>1640</v>
      </c>
      <c r="I18" s="33" t="s">
        <v>1639</v>
      </c>
      <c r="J18" s="207"/>
      <c r="K18" s="207"/>
    </row>
    <row r="19" spans="1:11" ht="12.75" x14ac:dyDescent="0.25">
      <c r="A19" s="49" t="s">
        <v>1619</v>
      </c>
      <c r="B19" s="48"/>
      <c r="C19" s="25">
        <v>26528.26</v>
      </c>
      <c r="D19" s="25">
        <v>1748608</v>
      </c>
      <c r="E19" s="25">
        <v>0</v>
      </c>
      <c r="F19" s="25">
        <v>0</v>
      </c>
      <c r="G19" s="25">
        <v>0</v>
      </c>
      <c r="H19" s="25">
        <v>0</v>
      </c>
      <c r="I19" s="25">
        <v>0</v>
      </c>
      <c r="J19" s="25">
        <v>6600</v>
      </c>
      <c r="K19" s="25">
        <f>SUM(C19:J19)</f>
        <v>1781736.26</v>
      </c>
    </row>
    <row r="20" spans="1:11" x14ac:dyDescent="0.25">
      <c r="A20" s="88" t="s">
        <v>1334</v>
      </c>
      <c r="B20" s="104" t="s">
        <v>1333</v>
      </c>
      <c r="C20" s="86">
        <v>0</v>
      </c>
      <c r="D20" s="86">
        <v>0</v>
      </c>
      <c r="E20" s="86">
        <v>0</v>
      </c>
      <c r="F20" s="86">
        <v>0</v>
      </c>
      <c r="G20" s="86">
        <v>0</v>
      </c>
      <c r="H20" s="86">
        <v>0</v>
      </c>
      <c r="I20" s="86">
        <v>0</v>
      </c>
      <c r="J20" s="86">
        <v>6600</v>
      </c>
      <c r="K20" s="86">
        <f>SUM(C20:J20)</f>
        <v>6600</v>
      </c>
    </row>
    <row r="21" spans="1:11" x14ac:dyDescent="0.25">
      <c r="A21" s="88" t="s">
        <v>1612</v>
      </c>
      <c r="B21" s="104" t="s">
        <v>1611</v>
      </c>
      <c r="C21" s="86">
        <v>0</v>
      </c>
      <c r="D21" s="86">
        <v>-1392</v>
      </c>
      <c r="E21" s="86">
        <v>0</v>
      </c>
      <c r="F21" s="86">
        <v>0</v>
      </c>
      <c r="G21" s="86">
        <v>0</v>
      </c>
      <c r="H21" s="86">
        <v>0</v>
      </c>
      <c r="I21" s="86">
        <v>0</v>
      </c>
      <c r="J21" s="86">
        <v>0</v>
      </c>
      <c r="K21" s="86">
        <f>SUM(C21:J21)</f>
        <v>-1392</v>
      </c>
    </row>
    <row r="22" spans="1:11" x14ac:dyDescent="0.25">
      <c r="A22" s="88" t="s">
        <v>1610</v>
      </c>
      <c r="B22" s="104" t="s">
        <v>1609</v>
      </c>
      <c r="C22" s="86">
        <v>269</v>
      </c>
      <c r="D22" s="86">
        <v>0</v>
      </c>
      <c r="E22" s="86">
        <v>0</v>
      </c>
      <c r="F22" s="86">
        <v>0</v>
      </c>
      <c r="G22" s="86">
        <v>0</v>
      </c>
      <c r="H22" s="86">
        <v>0</v>
      </c>
      <c r="I22" s="86">
        <v>0</v>
      </c>
      <c r="J22" s="86">
        <v>0</v>
      </c>
      <c r="K22" s="86">
        <f>SUM(C22:J22)</f>
        <v>269</v>
      </c>
    </row>
    <row r="23" spans="1:11" x14ac:dyDescent="0.25">
      <c r="A23" s="88" t="s">
        <v>1608</v>
      </c>
      <c r="B23" s="104" t="s">
        <v>1607</v>
      </c>
      <c r="C23" s="86">
        <v>67</v>
      </c>
      <c r="D23" s="86">
        <v>0</v>
      </c>
      <c r="E23" s="86">
        <v>0</v>
      </c>
      <c r="F23" s="86">
        <v>0</v>
      </c>
      <c r="G23" s="86">
        <v>0</v>
      </c>
      <c r="H23" s="86">
        <v>0</v>
      </c>
      <c r="I23" s="86">
        <v>0</v>
      </c>
      <c r="J23" s="86">
        <v>0</v>
      </c>
      <c r="K23" s="86">
        <f>SUM(C23:J23)</f>
        <v>67</v>
      </c>
    </row>
    <row r="24" spans="1:11" x14ac:dyDescent="0.25">
      <c r="A24" s="88" t="s">
        <v>1606</v>
      </c>
      <c r="B24" s="104" t="s">
        <v>1605</v>
      </c>
      <c r="C24" s="86">
        <v>120.83</v>
      </c>
      <c r="D24" s="86">
        <v>0</v>
      </c>
      <c r="E24" s="86">
        <v>0</v>
      </c>
      <c r="F24" s="86">
        <v>0</v>
      </c>
      <c r="G24" s="86">
        <v>0</v>
      </c>
      <c r="H24" s="86">
        <v>0</v>
      </c>
      <c r="I24" s="86">
        <v>0</v>
      </c>
      <c r="J24" s="86">
        <v>0</v>
      </c>
      <c r="K24" s="86">
        <f>SUM(C24:J24)</f>
        <v>120.83</v>
      </c>
    </row>
    <row r="25" spans="1:11" ht="22.5" x14ac:dyDescent="0.25">
      <c r="A25" s="88" t="s">
        <v>1604</v>
      </c>
      <c r="B25" s="104" t="s">
        <v>1603</v>
      </c>
      <c r="C25" s="86">
        <v>40</v>
      </c>
      <c r="D25" s="86">
        <v>0</v>
      </c>
      <c r="E25" s="86">
        <v>0</v>
      </c>
      <c r="F25" s="86">
        <v>0</v>
      </c>
      <c r="G25" s="86">
        <v>0</v>
      </c>
      <c r="H25" s="86">
        <v>0</v>
      </c>
      <c r="I25" s="86">
        <v>0</v>
      </c>
      <c r="J25" s="86">
        <v>0</v>
      </c>
      <c r="K25" s="86">
        <f>SUM(C25:J25)</f>
        <v>40</v>
      </c>
    </row>
    <row r="26" spans="1:11" ht="22.5" x14ac:dyDescent="0.25">
      <c r="A26" s="88" t="s">
        <v>1602</v>
      </c>
      <c r="B26" s="104" t="s">
        <v>1601</v>
      </c>
      <c r="C26" s="86">
        <v>13307.85</v>
      </c>
      <c r="D26" s="86">
        <v>0</v>
      </c>
      <c r="E26" s="86">
        <v>0</v>
      </c>
      <c r="F26" s="86">
        <v>0</v>
      </c>
      <c r="G26" s="86">
        <v>0</v>
      </c>
      <c r="H26" s="86">
        <v>0</v>
      </c>
      <c r="I26" s="86">
        <v>0</v>
      </c>
      <c r="J26" s="86">
        <v>0</v>
      </c>
      <c r="K26" s="86">
        <f>SUM(C26:J26)</f>
        <v>13307.85</v>
      </c>
    </row>
    <row r="27" spans="1:11" x14ac:dyDescent="0.25">
      <c r="A27" s="88" t="s">
        <v>1638</v>
      </c>
      <c r="B27" s="104" t="s">
        <v>1637</v>
      </c>
      <c r="C27" s="86">
        <v>117.15</v>
      </c>
      <c r="D27" s="86">
        <v>0</v>
      </c>
      <c r="E27" s="86">
        <v>0</v>
      </c>
      <c r="F27" s="86">
        <v>0</v>
      </c>
      <c r="G27" s="86">
        <v>0</v>
      </c>
      <c r="H27" s="86">
        <v>0</v>
      </c>
      <c r="I27" s="86">
        <v>0</v>
      </c>
      <c r="J27" s="86">
        <v>0</v>
      </c>
      <c r="K27" s="86">
        <f>SUM(C27:J27)</f>
        <v>117.15</v>
      </c>
    </row>
    <row r="28" spans="1:11" ht="22.5" x14ac:dyDescent="0.25">
      <c r="A28" s="88" t="s">
        <v>1600</v>
      </c>
      <c r="B28" s="104" t="s">
        <v>1599</v>
      </c>
      <c r="C28" s="86">
        <v>5676.51</v>
      </c>
      <c r="D28" s="86">
        <v>0</v>
      </c>
      <c r="E28" s="86">
        <v>0</v>
      </c>
      <c r="F28" s="86">
        <v>0</v>
      </c>
      <c r="G28" s="86">
        <v>0</v>
      </c>
      <c r="H28" s="86">
        <v>0</v>
      </c>
      <c r="I28" s="86">
        <v>0</v>
      </c>
      <c r="J28" s="86">
        <v>0</v>
      </c>
      <c r="K28" s="86">
        <f>SUM(C28:J28)</f>
        <v>5676.51</v>
      </c>
    </row>
    <row r="29" spans="1:11" x14ac:dyDescent="0.25">
      <c r="A29" s="88" t="s">
        <v>1598</v>
      </c>
      <c r="B29" s="104" t="s">
        <v>1597</v>
      </c>
      <c r="C29" s="86">
        <v>2031</v>
      </c>
      <c r="D29" s="86">
        <v>0</v>
      </c>
      <c r="E29" s="86">
        <v>0</v>
      </c>
      <c r="F29" s="86">
        <v>0</v>
      </c>
      <c r="G29" s="86">
        <v>0</v>
      </c>
      <c r="H29" s="86">
        <v>0</v>
      </c>
      <c r="I29" s="86">
        <v>0</v>
      </c>
      <c r="J29" s="86">
        <v>0</v>
      </c>
      <c r="K29" s="86">
        <f>SUM(C29:J29)</f>
        <v>2031</v>
      </c>
    </row>
    <row r="30" spans="1:11" ht="22.5" x14ac:dyDescent="0.25">
      <c r="A30" s="88" t="s">
        <v>1596</v>
      </c>
      <c r="B30" s="104" t="s">
        <v>1595</v>
      </c>
      <c r="C30" s="86">
        <v>4282.92</v>
      </c>
      <c r="D30" s="86">
        <v>0</v>
      </c>
      <c r="E30" s="86">
        <v>0</v>
      </c>
      <c r="F30" s="86">
        <v>0</v>
      </c>
      <c r="G30" s="86">
        <v>0</v>
      </c>
      <c r="H30" s="86">
        <v>0</v>
      </c>
      <c r="I30" s="86">
        <v>0</v>
      </c>
      <c r="J30" s="86">
        <v>0</v>
      </c>
      <c r="K30" s="86">
        <f>SUM(C30:J30)</f>
        <v>4282.92</v>
      </c>
    </row>
    <row r="31" spans="1:11" x14ac:dyDescent="0.25">
      <c r="A31" s="88" t="s">
        <v>1594</v>
      </c>
      <c r="B31" s="104" t="s">
        <v>1593</v>
      </c>
      <c r="C31" s="86">
        <v>616</v>
      </c>
      <c r="D31" s="86">
        <v>0</v>
      </c>
      <c r="E31" s="86">
        <v>0</v>
      </c>
      <c r="F31" s="86">
        <v>0</v>
      </c>
      <c r="G31" s="86">
        <v>0</v>
      </c>
      <c r="H31" s="86">
        <v>0</v>
      </c>
      <c r="I31" s="86">
        <v>0</v>
      </c>
      <c r="J31" s="86">
        <v>0</v>
      </c>
      <c r="K31" s="86">
        <f>SUM(C31:J31)</f>
        <v>616</v>
      </c>
    </row>
    <row r="32" spans="1:11" x14ac:dyDescent="0.25">
      <c r="A32" s="206" t="s">
        <v>1636</v>
      </c>
      <c r="B32" s="205" t="s">
        <v>1327</v>
      </c>
      <c r="C32" s="204">
        <v>0</v>
      </c>
      <c r="D32" s="204">
        <v>1750000</v>
      </c>
      <c r="E32" s="204">
        <v>0</v>
      </c>
      <c r="F32" s="204">
        <v>0</v>
      </c>
      <c r="G32" s="204">
        <v>0</v>
      </c>
      <c r="H32" s="204">
        <v>0</v>
      </c>
      <c r="I32" s="204">
        <v>0</v>
      </c>
      <c r="J32" s="204">
        <v>0</v>
      </c>
      <c r="K32" s="204">
        <f>SUM(C32:J32)</f>
        <v>1750000</v>
      </c>
    </row>
    <row r="33" spans="1:11" ht="12.75" x14ac:dyDescent="0.25">
      <c r="A33" s="43" t="s">
        <v>1584</v>
      </c>
      <c r="B33" s="42"/>
      <c r="C33" s="180">
        <v>0</v>
      </c>
      <c r="D33" s="180">
        <v>0</v>
      </c>
      <c r="E33" s="180">
        <v>0</v>
      </c>
      <c r="F33" s="180">
        <v>0</v>
      </c>
      <c r="G33" s="180">
        <v>0</v>
      </c>
      <c r="H33" s="180">
        <v>0</v>
      </c>
      <c r="I33" s="180">
        <v>0</v>
      </c>
      <c r="J33" s="180">
        <v>0</v>
      </c>
      <c r="K33" s="180">
        <f>SUM(C33:J33)</f>
        <v>0</v>
      </c>
    </row>
    <row r="35" spans="1:11" ht="9" customHeight="1" x14ac:dyDescent="0.25">
      <c r="A35" s="203" t="s">
        <v>1581</v>
      </c>
    </row>
  </sheetData>
  <mergeCells count="32">
    <mergeCell ref="C1:E1"/>
    <mergeCell ref="G1:J1"/>
    <mergeCell ref="C2:E2"/>
    <mergeCell ref="G2:J2"/>
    <mergeCell ref="C4:F4"/>
    <mergeCell ref="G6:K6"/>
    <mergeCell ref="C6:F6"/>
    <mergeCell ref="G4:K4"/>
    <mergeCell ref="E7:F7"/>
    <mergeCell ref="G7:I7"/>
    <mergeCell ref="A7:A8"/>
    <mergeCell ref="B7:B8"/>
    <mergeCell ref="C7:C8"/>
    <mergeCell ref="J7:J8"/>
    <mergeCell ref="D7:D8"/>
    <mergeCell ref="K7:K8"/>
    <mergeCell ref="A17:A18"/>
    <mergeCell ref="B17:B18"/>
    <mergeCell ref="C17:C18"/>
    <mergeCell ref="D17:D18"/>
    <mergeCell ref="E17:F17"/>
    <mergeCell ref="G17:I17"/>
    <mergeCell ref="J17:J18"/>
    <mergeCell ref="K17:K18"/>
    <mergeCell ref="C16:F16"/>
    <mergeCell ref="A9:B9"/>
    <mergeCell ref="G16:K16"/>
    <mergeCell ref="A33:B33"/>
    <mergeCell ref="A19:B19"/>
    <mergeCell ref="A13:B13"/>
    <mergeCell ref="A12:B12"/>
    <mergeCell ref="A10:B10"/>
  </mergeCells>
  <printOptions horizontalCentered="1"/>
  <pageMargins left="7.8740157480314973E-2" right="7.8740157480314973E-2" top="0.39370078740157477" bottom="0.39370078740157477" header="0.39370078740157477" footer="0.19685039370078738"/>
  <pageSetup paperSize="9" scale="90" pageOrder="overThenDown" orientation="portrait" verticalDpi="0" r:id="rId1"/>
  <colBreaks count="1" manualBreakCount="1">
    <brk id="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election activeCell="D9" sqref="D9:K9"/>
    </sheetView>
  </sheetViews>
  <sheetFormatPr baseColWidth="10" defaultRowHeight="11.25" x14ac:dyDescent="0.25"/>
  <cols>
    <col min="1" max="1" width="5.7109375" style="23" customWidth="1"/>
    <col min="2" max="2" width="30.7109375" style="23" customWidth="1"/>
    <col min="3" max="10" width="12.7109375" style="23" customWidth="1"/>
    <col min="11" max="16384" width="11.42578125" style="23"/>
  </cols>
  <sheetData>
    <row r="1" spans="1:10" ht="12.75" x14ac:dyDescent="0.25">
      <c r="A1" s="47"/>
      <c r="B1" s="47"/>
      <c r="C1" s="213" t="s">
        <v>41</v>
      </c>
      <c r="D1" s="48"/>
      <c r="E1" s="48"/>
      <c r="F1" s="47" t="s">
        <v>21</v>
      </c>
      <c r="G1" s="213" t="s">
        <v>41</v>
      </c>
      <c r="H1" s="48"/>
      <c r="I1" s="48"/>
      <c r="J1" s="47" t="s">
        <v>21</v>
      </c>
    </row>
    <row r="2" spans="1:10" ht="12.75" x14ac:dyDescent="0.25">
      <c r="A2" s="47"/>
      <c r="B2" s="47"/>
      <c r="C2" s="213" t="s">
        <v>1635</v>
      </c>
      <c r="D2" s="48"/>
      <c r="E2" s="48"/>
      <c r="F2" s="47" t="s">
        <v>1634</v>
      </c>
      <c r="G2" s="213" t="s">
        <v>1635</v>
      </c>
      <c r="H2" s="48"/>
      <c r="I2" s="48"/>
      <c r="J2" s="47" t="s">
        <v>1634</v>
      </c>
    </row>
    <row r="3" spans="1:10" x14ac:dyDescent="0.25">
      <c r="A3" s="196"/>
      <c r="B3" s="196"/>
      <c r="C3" s="196"/>
      <c r="D3" s="196"/>
      <c r="E3" s="196"/>
      <c r="F3" s="196"/>
      <c r="G3" s="196"/>
      <c r="H3" s="196"/>
      <c r="I3" s="196"/>
      <c r="J3" s="196"/>
    </row>
    <row r="4" spans="1:10" ht="12.75" x14ac:dyDescent="0.25">
      <c r="A4" s="196"/>
      <c r="B4" s="196"/>
      <c r="C4" s="195" t="s">
        <v>1633</v>
      </c>
      <c r="D4" s="39"/>
      <c r="E4" s="39"/>
      <c r="F4" s="39"/>
      <c r="G4" s="195" t="s">
        <v>1632</v>
      </c>
      <c r="H4" s="39"/>
      <c r="I4" s="39"/>
      <c r="J4" s="39"/>
    </row>
    <row r="5" spans="1:10" x14ac:dyDescent="0.25">
      <c r="A5" s="196"/>
      <c r="B5" s="196"/>
      <c r="C5" s="196"/>
      <c r="D5" s="196"/>
      <c r="E5" s="196"/>
      <c r="F5" s="196"/>
      <c r="G5" s="196"/>
      <c r="H5" s="196"/>
      <c r="I5" s="196"/>
      <c r="J5" s="196"/>
    </row>
    <row r="6" spans="1:10" ht="12.75" x14ac:dyDescent="0.25">
      <c r="A6" s="196"/>
      <c r="B6" s="196"/>
      <c r="C6" s="195" t="s">
        <v>29</v>
      </c>
      <c r="D6" s="39"/>
      <c r="E6" s="39"/>
      <c r="F6" s="39"/>
      <c r="G6" s="195" t="s">
        <v>29</v>
      </c>
      <c r="H6" s="39"/>
      <c r="I6" s="39"/>
      <c r="J6" s="39"/>
    </row>
    <row r="7" spans="1:10" ht="60" customHeight="1" x14ac:dyDescent="0.25">
      <c r="A7" s="210" t="s">
        <v>1629</v>
      </c>
      <c r="B7" s="210" t="s">
        <v>315</v>
      </c>
      <c r="C7" s="208" t="s">
        <v>1628</v>
      </c>
      <c r="D7" s="208" t="s">
        <v>1627</v>
      </c>
      <c r="E7" s="208" t="s">
        <v>1626</v>
      </c>
      <c r="F7" s="209"/>
      <c r="G7" s="208" t="s">
        <v>1625</v>
      </c>
      <c r="H7" s="208" t="s">
        <v>1624</v>
      </c>
      <c r="I7" s="208" t="s">
        <v>1623</v>
      </c>
      <c r="J7" s="208" t="s">
        <v>1622</v>
      </c>
    </row>
    <row r="8" spans="1:10" ht="60" customHeight="1" x14ac:dyDescent="0.25">
      <c r="A8" s="207"/>
      <c r="B8" s="207"/>
      <c r="C8" s="207"/>
      <c r="D8" s="207"/>
      <c r="E8" s="33" t="s">
        <v>1621</v>
      </c>
      <c r="F8" s="33" t="s">
        <v>1620</v>
      </c>
      <c r="G8" s="207"/>
      <c r="H8" s="207"/>
      <c r="I8" s="207"/>
      <c r="J8" s="207"/>
    </row>
    <row r="9" spans="1:10" ht="12.75" x14ac:dyDescent="0.25">
      <c r="A9" s="49" t="s">
        <v>1619</v>
      </c>
      <c r="B9" s="48"/>
      <c r="C9" s="25">
        <v>0</v>
      </c>
      <c r="D9" s="25">
        <v>54000</v>
      </c>
      <c r="E9" s="25">
        <v>0</v>
      </c>
      <c r="F9" s="25">
        <v>97565.14</v>
      </c>
      <c r="G9" s="25">
        <v>303628.40000000002</v>
      </c>
      <c r="H9" s="25">
        <v>355412.8</v>
      </c>
      <c r="I9" s="25">
        <v>0</v>
      </c>
      <c r="J9" s="25">
        <f>SUM(C9:I9)</f>
        <v>810606.34000000008</v>
      </c>
    </row>
    <row r="10" spans="1:10" ht="12.75" x14ac:dyDescent="0.25">
      <c r="A10" s="43" t="s">
        <v>1631</v>
      </c>
      <c r="B10" s="42"/>
      <c r="C10" s="180">
        <v>0</v>
      </c>
      <c r="D10" s="180">
        <v>0</v>
      </c>
      <c r="E10" s="180">
        <v>0</v>
      </c>
      <c r="F10" s="180">
        <v>0</v>
      </c>
      <c r="G10" s="180">
        <v>0</v>
      </c>
      <c r="H10" s="180">
        <v>0</v>
      </c>
      <c r="I10" s="180">
        <v>0</v>
      </c>
      <c r="J10" s="180">
        <f>SUM(C10:I10)</f>
        <v>0</v>
      </c>
    </row>
    <row r="11" spans="1:10" ht="12.75" x14ac:dyDescent="0.25">
      <c r="A11" s="43" t="s">
        <v>1630</v>
      </c>
      <c r="B11" s="42"/>
      <c r="C11" s="180">
        <v>0</v>
      </c>
      <c r="D11" s="180">
        <v>54000</v>
      </c>
      <c r="E11" s="180">
        <v>0</v>
      </c>
      <c r="F11" s="180">
        <v>97565.14</v>
      </c>
      <c r="G11" s="180">
        <v>303628.40000000002</v>
      </c>
      <c r="H11" s="180">
        <v>355412.8</v>
      </c>
      <c r="I11" s="180">
        <v>0</v>
      </c>
      <c r="J11" s="180">
        <f>SUM(C11:I11)</f>
        <v>810606.34000000008</v>
      </c>
    </row>
    <row r="12" spans="1:10" ht="12.75" x14ac:dyDescent="0.25">
      <c r="A12" s="43" t="s">
        <v>1584</v>
      </c>
      <c r="B12" s="42"/>
      <c r="C12" s="180">
        <v>0</v>
      </c>
      <c r="D12" s="180">
        <v>0</v>
      </c>
      <c r="E12" s="180">
        <v>0</v>
      </c>
      <c r="F12" s="180">
        <v>0</v>
      </c>
      <c r="G12" s="180">
        <v>0</v>
      </c>
      <c r="H12" s="180">
        <v>0</v>
      </c>
      <c r="I12" s="180">
        <v>0</v>
      </c>
      <c r="J12" s="180">
        <f>SUM(C12:I12)</f>
        <v>0</v>
      </c>
    </row>
    <row r="14" spans="1:10" ht="12.75" x14ac:dyDescent="0.25">
      <c r="C14" s="212" t="s">
        <v>28</v>
      </c>
      <c r="D14" s="211"/>
      <c r="E14" s="211"/>
      <c r="F14" s="211"/>
      <c r="G14" s="212" t="s">
        <v>28</v>
      </c>
      <c r="H14" s="211"/>
      <c r="I14" s="211"/>
      <c r="J14" s="211"/>
    </row>
    <row r="15" spans="1:10" ht="60" customHeight="1" x14ac:dyDescent="0.25">
      <c r="A15" s="210" t="s">
        <v>1629</v>
      </c>
      <c r="B15" s="210" t="s">
        <v>315</v>
      </c>
      <c r="C15" s="208" t="s">
        <v>1628</v>
      </c>
      <c r="D15" s="208" t="s">
        <v>1627</v>
      </c>
      <c r="E15" s="208" t="s">
        <v>1626</v>
      </c>
      <c r="F15" s="209"/>
      <c r="G15" s="208" t="s">
        <v>1625</v>
      </c>
      <c r="H15" s="208" t="s">
        <v>1624</v>
      </c>
      <c r="I15" s="208" t="s">
        <v>1623</v>
      </c>
      <c r="J15" s="208" t="s">
        <v>1622</v>
      </c>
    </row>
    <row r="16" spans="1:10" ht="45" x14ac:dyDescent="0.25">
      <c r="A16" s="207"/>
      <c r="B16" s="207"/>
      <c r="C16" s="207"/>
      <c r="D16" s="207"/>
      <c r="E16" s="33" t="s">
        <v>1621</v>
      </c>
      <c r="F16" s="33" t="s">
        <v>1620</v>
      </c>
      <c r="G16" s="207"/>
      <c r="H16" s="207"/>
      <c r="I16" s="207"/>
      <c r="J16" s="207"/>
    </row>
    <row r="17" spans="1:10" ht="12.75" x14ac:dyDescent="0.25">
      <c r="A17" s="49" t="s">
        <v>1619</v>
      </c>
      <c r="B17" s="48"/>
      <c r="C17" s="25">
        <v>91669.71</v>
      </c>
      <c r="D17" s="25">
        <v>55673.13</v>
      </c>
      <c r="E17" s="25">
        <v>25351.03</v>
      </c>
      <c r="F17" s="25">
        <v>912972.4</v>
      </c>
      <c r="G17" s="25">
        <v>6500</v>
      </c>
      <c r="H17" s="25">
        <v>3076430</v>
      </c>
      <c r="I17" s="25">
        <v>0</v>
      </c>
      <c r="J17" s="25">
        <f>SUM(C17:I17)</f>
        <v>4168596.27</v>
      </c>
    </row>
    <row r="18" spans="1:10" x14ac:dyDescent="0.25">
      <c r="A18" s="88" t="s">
        <v>1348</v>
      </c>
      <c r="B18" s="104" t="s">
        <v>1347</v>
      </c>
      <c r="C18" s="86">
        <v>0</v>
      </c>
      <c r="D18" s="86">
        <v>17359.13</v>
      </c>
      <c r="E18" s="86">
        <v>0</v>
      </c>
      <c r="F18" s="86">
        <v>0</v>
      </c>
      <c r="G18" s="86">
        <v>0</v>
      </c>
      <c r="H18" s="86">
        <v>0</v>
      </c>
      <c r="I18" s="86">
        <v>0</v>
      </c>
      <c r="J18" s="86">
        <f>SUM(C18:I18)</f>
        <v>17359.13</v>
      </c>
    </row>
    <row r="19" spans="1:10" ht="22.5" x14ac:dyDescent="0.25">
      <c r="A19" s="88" t="s">
        <v>1618</v>
      </c>
      <c r="B19" s="104" t="s">
        <v>1617</v>
      </c>
      <c r="C19" s="86">
        <v>0</v>
      </c>
      <c r="D19" s="86">
        <v>0</v>
      </c>
      <c r="E19" s="86">
        <v>0</v>
      </c>
      <c r="F19" s="86">
        <v>28446</v>
      </c>
      <c r="G19" s="86">
        <v>0</v>
      </c>
      <c r="H19" s="86">
        <v>0</v>
      </c>
      <c r="I19" s="86">
        <v>0</v>
      </c>
      <c r="J19" s="86">
        <f>SUM(C19:I19)</f>
        <v>28446</v>
      </c>
    </row>
    <row r="20" spans="1:10" x14ac:dyDescent="0.25">
      <c r="A20" s="88" t="s">
        <v>1326</v>
      </c>
      <c r="B20" s="104" t="s">
        <v>1325</v>
      </c>
      <c r="C20" s="86">
        <v>0</v>
      </c>
      <c r="D20" s="86">
        <v>0</v>
      </c>
      <c r="E20" s="86">
        <v>0</v>
      </c>
      <c r="F20" s="86">
        <v>0</v>
      </c>
      <c r="G20" s="86">
        <v>0</v>
      </c>
      <c r="H20" s="86">
        <v>28530</v>
      </c>
      <c r="I20" s="86">
        <v>0</v>
      </c>
      <c r="J20" s="86">
        <f>SUM(C20:I20)</f>
        <v>28530</v>
      </c>
    </row>
    <row r="21" spans="1:10" ht="22.5" x14ac:dyDescent="0.25">
      <c r="A21" s="88" t="s">
        <v>1616</v>
      </c>
      <c r="B21" s="104" t="s">
        <v>1615</v>
      </c>
      <c r="C21" s="86">
        <v>0</v>
      </c>
      <c r="D21" s="86">
        <v>0</v>
      </c>
      <c r="E21" s="86">
        <v>11351.03</v>
      </c>
      <c r="F21" s="86">
        <v>0</v>
      </c>
      <c r="G21" s="86">
        <v>0</v>
      </c>
      <c r="H21" s="86">
        <v>0</v>
      </c>
      <c r="I21" s="86">
        <v>0</v>
      </c>
      <c r="J21" s="86">
        <f>SUM(C21:I21)</f>
        <v>11351.03</v>
      </c>
    </row>
    <row r="22" spans="1:10" x14ac:dyDescent="0.25">
      <c r="A22" s="88" t="s">
        <v>1614</v>
      </c>
      <c r="B22" s="104" t="s">
        <v>1613</v>
      </c>
      <c r="C22" s="86">
        <v>87480</v>
      </c>
      <c r="D22" s="86">
        <v>0</v>
      </c>
      <c r="E22" s="86">
        <v>0</v>
      </c>
      <c r="F22" s="86">
        <v>1342.5</v>
      </c>
      <c r="G22" s="86">
        <v>0</v>
      </c>
      <c r="H22" s="86">
        <v>0</v>
      </c>
      <c r="I22" s="86">
        <v>0</v>
      </c>
      <c r="J22" s="86">
        <f>SUM(C22:I22)</f>
        <v>88822.5</v>
      </c>
    </row>
    <row r="23" spans="1:10" ht="22.5" x14ac:dyDescent="0.25">
      <c r="A23" s="88" t="s">
        <v>1352</v>
      </c>
      <c r="B23" s="104" t="s">
        <v>1351</v>
      </c>
      <c r="C23" s="86">
        <v>0</v>
      </c>
      <c r="D23" s="86">
        <v>0</v>
      </c>
      <c r="E23" s="86">
        <v>0</v>
      </c>
      <c r="F23" s="86">
        <v>444</v>
      </c>
      <c r="G23" s="86">
        <v>0</v>
      </c>
      <c r="H23" s="86">
        <v>0</v>
      </c>
      <c r="I23" s="86">
        <v>0</v>
      </c>
      <c r="J23" s="86">
        <f>SUM(C23:I23)</f>
        <v>444</v>
      </c>
    </row>
    <row r="24" spans="1:10" x14ac:dyDescent="0.25">
      <c r="A24" s="88" t="s">
        <v>1612</v>
      </c>
      <c r="B24" s="104" t="s">
        <v>1611</v>
      </c>
      <c r="C24" s="86">
        <v>0</v>
      </c>
      <c r="D24" s="86">
        <v>30314</v>
      </c>
      <c r="E24" s="86">
        <v>0</v>
      </c>
      <c r="F24" s="86">
        <v>0</v>
      </c>
      <c r="G24" s="86">
        <v>0</v>
      </c>
      <c r="H24" s="86">
        <v>0</v>
      </c>
      <c r="I24" s="86">
        <v>0</v>
      </c>
      <c r="J24" s="86">
        <f>SUM(C24:I24)</f>
        <v>30314</v>
      </c>
    </row>
    <row r="25" spans="1:10" x14ac:dyDescent="0.25">
      <c r="A25" s="88" t="s">
        <v>1610</v>
      </c>
      <c r="B25" s="104" t="s">
        <v>1609</v>
      </c>
      <c r="C25" s="86">
        <v>47</v>
      </c>
      <c r="D25" s="86">
        <v>0</v>
      </c>
      <c r="E25" s="86">
        <v>0</v>
      </c>
      <c r="F25" s="86">
        <v>0</v>
      </c>
      <c r="G25" s="86">
        <v>0</v>
      </c>
      <c r="H25" s="86">
        <v>0</v>
      </c>
      <c r="I25" s="86">
        <v>0</v>
      </c>
      <c r="J25" s="86">
        <f>SUM(C25:I25)</f>
        <v>47</v>
      </c>
    </row>
    <row r="26" spans="1:10" x14ac:dyDescent="0.25">
      <c r="A26" s="88" t="s">
        <v>1608</v>
      </c>
      <c r="B26" s="104" t="s">
        <v>1607</v>
      </c>
      <c r="C26" s="86">
        <v>12</v>
      </c>
      <c r="D26" s="86">
        <v>0</v>
      </c>
      <c r="E26" s="86">
        <v>0</v>
      </c>
      <c r="F26" s="86">
        <v>0</v>
      </c>
      <c r="G26" s="86">
        <v>0</v>
      </c>
      <c r="H26" s="86">
        <v>0</v>
      </c>
      <c r="I26" s="86">
        <v>0</v>
      </c>
      <c r="J26" s="86">
        <f>SUM(C26:I26)</f>
        <v>12</v>
      </c>
    </row>
    <row r="27" spans="1:10" x14ac:dyDescent="0.25">
      <c r="A27" s="88" t="s">
        <v>1606</v>
      </c>
      <c r="B27" s="104" t="s">
        <v>1605</v>
      </c>
      <c r="C27" s="86">
        <v>21.26</v>
      </c>
      <c r="D27" s="86">
        <v>0</v>
      </c>
      <c r="E27" s="86">
        <v>0</v>
      </c>
      <c r="F27" s="86">
        <v>0</v>
      </c>
      <c r="G27" s="86">
        <v>0</v>
      </c>
      <c r="H27" s="86">
        <v>0</v>
      </c>
      <c r="I27" s="86">
        <v>0</v>
      </c>
      <c r="J27" s="86">
        <f>SUM(C27:I27)</f>
        <v>21.26</v>
      </c>
    </row>
    <row r="28" spans="1:10" ht="22.5" x14ac:dyDescent="0.25">
      <c r="A28" s="88" t="s">
        <v>1604</v>
      </c>
      <c r="B28" s="104" t="s">
        <v>1603</v>
      </c>
      <c r="C28" s="86">
        <v>7</v>
      </c>
      <c r="D28" s="86">
        <v>0</v>
      </c>
      <c r="E28" s="86">
        <v>0</v>
      </c>
      <c r="F28" s="86">
        <v>0</v>
      </c>
      <c r="G28" s="86">
        <v>0</v>
      </c>
      <c r="H28" s="86">
        <v>0</v>
      </c>
      <c r="I28" s="86">
        <v>0</v>
      </c>
      <c r="J28" s="86">
        <f>SUM(C28:I28)</f>
        <v>7</v>
      </c>
    </row>
    <row r="29" spans="1:10" ht="22.5" x14ac:dyDescent="0.25">
      <c r="A29" s="88" t="s">
        <v>1602</v>
      </c>
      <c r="B29" s="104" t="s">
        <v>1601</v>
      </c>
      <c r="C29" s="86">
        <v>2362.46</v>
      </c>
      <c r="D29" s="86">
        <v>0</v>
      </c>
      <c r="E29" s="86">
        <v>0</v>
      </c>
      <c r="F29" s="86">
        <v>0</v>
      </c>
      <c r="G29" s="86">
        <v>0</v>
      </c>
      <c r="H29" s="86">
        <v>0</v>
      </c>
      <c r="I29" s="86">
        <v>0</v>
      </c>
      <c r="J29" s="86">
        <f>SUM(C29:I29)</f>
        <v>2362.46</v>
      </c>
    </row>
    <row r="30" spans="1:10" ht="22.5" x14ac:dyDescent="0.25">
      <c r="A30" s="88" t="s">
        <v>1600</v>
      </c>
      <c r="B30" s="104" t="s">
        <v>1599</v>
      </c>
      <c r="C30" s="86">
        <v>466.23</v>
      </c>
      <c r="D30" s="86">
        <v>0</v>
      </c>
      <c r="E30" s="86">
        <v>0</v>
      </c>
      <c r="F30" s="86">
        <v>0</v>
      </c>
      <c r="G30" s="86">
        <v>0</v>
      </c>
      <c r="H30" s="86">
        <v>0</v>
      </c>
      <c r="I30" s="86">
        <v>0</v>
      </c>
      <c r="J30" s="86">
        <f>SUM(C30:I30)</f>
        <v>466.23</v>
      </c>
    </row>
    <row r="31" spans="1:10" x14ac:dyDescent="0.25">
      <c r="A31" s="88" t="s">
        <v>1598</v>
      </c>
      <c r="B31" s="104" t="s">
        <v>1597</v>
      </c>
      <c r="C31" s="86">
        <v>357</v>
      </c>
      <c r="D31" s="86">
        <v>0</v>
      </c>
      <c r="E31" s="86">
        <v>0</v>
      </c>
      <c r="F31" s="86">
        <v>0</v>
      </c>
      <c r="G31" s="86">
        <v>0</v>
      </c>
      <c r="H31" s="86">
        <v>0</v>
      </c>
      <c r="I31" s="86">
        <v>0</v>
      </c>
      <c r="J31" s="86">
        <f>SUM(C31:I31)</f>
        <v>357</v>
      </c>
    </row>
    <row r="32" spans="1:10" ht="22.5" x14ac:dyDescent="0.25">
      <c r="A32" s="88" t="s">
        <v>1596</v>
      </c>
      <c r="B32" s="104" t="s">
        <v>1595</v>
      </c>
      <c r="C32" s="86">
        <v>756.76</v>
      </c>
      <c r="D32" s="86">
        <v>0</v>
      </c>
      <c r="E32" s="86">
        <v>0</v>
      </c>
      <c r="F32" s="86">
        <v>0</v>
      </c>
      <c r="G32" s="86">
        <v>0</v>
      </c>
      <c r="H32" s="86">
        <v>0</v>
      </c>
      <c r="I32" s="86">
        <v>0</v>
      </c>
      <c r="J32" s="86">
        <f>SUM(C32:I32)</f>
        <v>756.76</v>
      </c>
    </row>
    <row r="33" spans="1:10" x14ac:dyDescent="0.25">
      <c r="A33" s="88" t="s">
        <v>1594</v>
      </c>
      <c r="B33" s="104" t="s">
        <v>1593</v>
      </c>
      <c r="C33" s="86">
        <v>160</v>
      </c>
      <c r="D33" s="86">
        <v>0</v>
      </c>
      <c r="E33" s="86">
        <v>0</v>
      </c>
      <c r="F33" s="86">
        <v>0</v>
      </c>
      <c r="G33" s="86">
        <v>0</v>
      </c>
      <c r="H33" s="86">
        <v>0</v>
      </c>
      <c r="I33" s="86">
        <v>0</v>
      </c>
      <c r="J33" s="86">
        <f>SUM(C33:I33)</f>
        <v>160</v>
      </c>
    </row>
    <row r="34" spans="1:10" ht="22.5" x14ac:dyDescent="0.25">
      <c r="A34" s="88" t="s">
        <v>1592</v>
      </c>
      <c r="B34" s="104" t="s">
        <v>1591</v>
      </c>
      <c r="C34" s="86">
        <v>0</v>
      </c>
      <c r="D34" s="86">
        <v>0</v>
      </c>
      <c r="E34" s="86">
        <v>0</v>
      </c>
      <c r="F34" s="86">
        <v>0</v>
      </c>
      <c r="G34" s="86">
        <v>6500</v>
      </c>
      <c r="H34" s="86">
        <v>0</v>
      </c>
      <c r="I34" s="86">
        <v>0</v>
      </c>
      <c r="J34" s="86">
        <f>SUM(C34:I34)</f>
        <v>6500</v>
      </c>
    </row>
    <row r="35" spans="1:10" ht="33.75" x14ac:dyDescent="0.25">
      <c r="A35" s="88" t="s">
        <v>1590</v>
      </c>
      <c r="B35" s="104" t="s">
        <v>1589</v>
      </c>
      <c r="C35" s="86">
        <v>0</v>
      </c>
      <c r="D35" s="86">
        <v>0</v>
      </c>
      <c r="E35" s="86">
        <v>0</v>
      </c>
      <c r="F35" s="86">
        <v>1000</v>
      </c>
      <c r="G35" s="86">
        <v>0</v>
      </c>
      <c r="H35" s="86">
        <v>13900</v>
      </c>
      <c r="I35" s="86">
        <v>0</v>
      </c>
      <c r="J35" s="86">
        <f>SUM(C35:I35)</f>
        <v>14900</v>
      </c>
    </row>
    <row r="36" spans="1:10" ht="33.75" x14ac:dyDescent="0.25">
      <c r="A36" s="88" t="s">
        <v>1588</v>
      </c>
      <c r="B36" s="104" t="s">
        <v>1587</v>
      </c>
      <c r="C36" s="86">
        <v>0</v>
      </c>
      <c r="D36" s="86">
        <v>8000</v>
      </c>
      <c r="E36" s="86">
        <v>0</v>
      </c>
      <c r="F36" s="86">
        <v>309239.90000000002</v>
      </c>
      <c r="G36" s="86">
        <v>0</v>
      </c>
      <c r="H36" s="86">
        <v>135000</v>
      </c>
      <c r="I36" s="86">
        <v>0</v>
      </c>
      <c r="J36" s="86">
        <f>SUM(C36:I36)</f>
        <v>452239.9</v>
      </c>
    </row>
    <row r="37" spans="1:10" ht="33.75" x14ac:dyDescent="0.25">
      <c r="A37" s="206" t="s">
        <v>1586</v>
      </c>
      <c r="B37" s="205" t="s">
        <v>1585</v>
      </c>
      <c r="C37" s="204">
        <v>0</v>
      </c>
      <c r="D37" s="204">
        <v>0</v>
      </c>
      <c r="E37" s="204">
        <v>14000</v>
      </c>
      <c r="F37" s="204">
        <v>572500</v>
      </c>
      <c r="G37" s="204">
        <v>0</v>
      </c>
      <c r="H37" s="204">
        <v>2899000</v>
      </c>
      <c r="I37" s="204">
        <v>0</v>
      </c>
      <c r="J37" s="204">
        <f>SUM(C37:I37)</f>
        <v>3485500</v>
      </c>
    </row>
    <row r="38" spans="1:10" ht="12.75" x14ac:dyDescent="0.25">
      <c r="A38" s="43" t="s">
        <v>1584</v>
      </c>
      <c r="B38" s="42"/>
      <c r="C38" s="180">
        <v>0</v>
      </c>
      <c r="D38" s="180">
        <v>0</v>
      </c>
      <c r="E38" s="180">
        <v>0</v>
      </c>
      <c r="F38" s="180">
        <v>0</v>
      </c>
      <c r="G38" s="180">
        <v>0</v>
      </c>
      <c r="H38" s="180">
        <v>362743.62</v>
      </c>
      <c r="I38" s="180">
        <v>0</v>
      </c>
      <c r="J38" s="180">
        <f>SUM(C38:I38)</f>
        <v>362743.62</v>
      </c>
    </row>
    <row r="39" spans="1:10" ht="22.5" x14ac:dyDescent="0.25">
      <c r="A39" s="206" t="s">
        <v>1583</v>
      </c>
      <c r="B39" s="205" t="s">
        <v>1582</v>
      </c>
      <c r="C39" s="204">
        <v>0</v>
      </c>
      <c r="D39" s="204">
        <v>0</v>
      </c>
      <c r="E39" s="204">
        <v>0</v>
      </c>
      <c r="F39" s="204">
        <v>0</v>
      </c>
      <c r="G39" s="204">
        <v>0</v>
      </c>
      <c r="H39" s="204">
        <v>362743.62</v>
      </c>
      <c r="I39" s="204">
        <v>0</v>
      </c>
      <c r="J39" s="204">
        <f>SUM(C39:I39)</f>
        <v>362743.62</v>
      </c>
    </row>
    <row r="41" spans="1:10" ht="9" customHeight="1" x14ac:dyDescent="0.25">
      <c r="A41" s="203" t="s">
        <v>1581</v>
      </c>
    </row>
  </sheetData>
  <mergeCells count="34">
    <mergeCell ref="C1:E1"/>
    <mergeCell ref="G1:I1"/>
    <mergeCell ref="C2:E2"/>
    <mergeCell ref="G2:I2"/>
    <mergeCell ref="C4:F4"/>
    <mergeCell ref="G6:J6"/>
    <mergeCell ref="C6:F6"/>
    <mergeCell ref="G4:J4"/>
    <mergeCell ref="E7:F7"/>
    <mergeCell ref="A7:A8"/>
    <mergeCell ref="B7:B8"/>
    <mergeCell ref="C7:C8"/>
    <mergeCell ref="G7:G8"/>
    <mergeCell ref="I7:I8"/>
    <mergeCell ref="D7:D8"/>
    <mergeCell ref="H7:H8"/>
    <mergeCell ref="J7:J8"/>
    <mergeCell ref="A15:A16"/>
    <mergeCell ref="B15:B16"/>
    <mergeCell ref="C15:C16"/>
    <mergeCell ref="D15:D16"/>
    <mergeCell ref="E15:F15"/>
    <mergeCell ref="G15:G16"/>
    <mergeCell ref="H15:H16"/>
    <mergeCell ref="I15:I16"/>
    <mergeCell ref="J15:J16"/>
    <mergeCell ref="A10:B10"/>
    <mergeCell ref="A9:B9"/>
    <mergeCell ref="C14:F14"/>
    <mergeCell ref="G14:J14"/>
    <mergeCell ref="A38:B38"/>
    <mergeCell ref="A17:B17"/>
    <mergeCell ref="A12:B12"/>
    <mergeCell ref="A11:B11"/>
  </mergeCells>
  <printOptions horizontalCentered="1"/>
  <pageMargins left="7.8740157480314973E-2" right="7.8740157480314973E-2" top="0.39370078740157477" bottom="0.39370078740157477" header="0.39370078740157477" footer="0.19685039370078738"/>
  <pageSetup paperSize="9" pageOrder="overThenDown" orientation="portrait" verticalDpi="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H19" sqref="H19:H21"/>
    </sheetView>
  </sheetViews>
  <sheetFormatPr baseColWidth="10" defaultRowHeight="11.25" x14ac:dyDescent="0.2"/>
  <cols>
    <col min="1" max="2" width="11.42578125" style="2"/>
    <col min="3" max="3" width="3.7109375" style="2" customWidth="1"/>
    <col min="4" max="4" width="11.7109375" style="2" bestFit="1" customWidth="1"/>
    <col min="5" max="5" width="3.7109375" style="2" customWidth="1"/>
    <col min="6" max="6" width="11.7109375" style="2" bestFit="1" customWidth="1"/>
    <col min="7" max="7" width="3.7109375" style="2" customWidth="1"/>
    <col min="8" max="8" width="11.42578125" style="2"/>
    <col min="9" max="9" width="3.7109375" style="2" customWidth="1"/>
    <col min="10" max="16384" width="11.42578125" style="2"/>
  </cols>
  <sheetData>
    <row r="1" spans="1:10" ht="20.100000000000001" customHeight="1" x14ac:dyDescent="0.2">
      <c r="A1" s="408" t="s">
        <v>2838</v>
      </c>
      <c r="B1" s="419"/>
      <c r="C1" s="419"/>
      <c r="D1" s="419"/>
      <c r="E1" s="419"/>
      <c r="F1" s="419"/>
      <c r="G1" s="419"/>
      <c r="H1" s="419"/>
      <c r="I1" s="419"/>
      <c r="J1" s="418" t="s">
        <v>2837</v>
      </c>
    </row>
    <row r="2" spans="1:10" ht="20.100000000000001" customHeight="1" x14ac:dyDescent="0.2">
      <c r="A2" s="408" t="s">
        <v>2878</v>
      </c>
      <c r="B2" s="419"/>
      <c r="C2" s="419"/>
      <c r="D2" s="419"/>
      <c r="E2" s="419"/>
      <c r="F2" s="419"/>
      <c r="G2" s="419"/>
      <c r="H2" s="419"/>
      <c r="I2" s="419"/>
      <c r="J2" s="418" t="s">
        <v>2877</v>
      </c>
    </row>
    <row r="4" spans="1:10" ht="35.1" customHeight="1" x14ac:dyDescent="0.2">
      <c r="A4" s="417" t="s">
        <v>2876</v>
      </c>
      <c r="B4" s="416"/>
      <c r="C4" s="416"/>
      <c r="D4" s="416"/>
      <c r="E4" s="416"/>
      <c r="F4" s="416"/>
      <c r="G4" s="416"/>
      <c r="H4" s="416"/>
      <c r="I4" s="416"/>
      <c r="J4" s="416"/>
    </row>
    <row r="6" spans="1:10" ht="12.75" x14ac:dyDescent="0.2">
      <c r="C6" s="408" t="s">
        <v>2875</v>
      </c>
      <c r="D6" s="407"/>
      <c r="E6" s="407"/>
      <c r="F6" s="407"/>
      <c r="G6" s="407"/>
      <c r="H6" s="407"/>
      <c r="I6" s="407"/>
      <c r="J6" s="407"/>
    </row>
    <row r="7" spans="1:10" ht="32.1" customHeight="1" x14ac:dyDescent="0.2">
      <c r="C7" s="64" t="s">
        <v>2383</v>
      </c>
      <c r="D7" s="63"/>
      <c r="E7" s="64" t="s">
        <v>2325</v>
      </c>
      <c r="F7" s="63"/>
      <c r="G7" s="64" t="s">
        <v>2874</v>
      </c>
      <c r="H7" s="63"/>
      <c r="I7" s="64" t="s">
        <v>2873</v>
      </c>
      <c r="J7" s="63"/>
    </row>
    <row r="8" spans="1:10" ht="12.75" x14ac:dyDescent="0.2">
      <c r="A8" s="410" t="s">
        <v>2872</v>
      </c>
      <c r="B8" s="409"/>
      <c r="C8" s="395"/>
      <c r="D8" s="404">
        <v>730594639.04999995</v>
      </c>
      <c r="E8" s="395"/>
      <c r="F8" s="404">
        <v>770605355.20000005</v>
      </c>
      <c r="G8" s="395"/>
      <c r="H8" s="404">
        <v>9044328.7799999993</v>
      </c>
      <c r="I8" s="403" t="s">
        <v>2286</v>
      </c>
      <c r="J8" s="399">
        <f xml:space="preserve"> F8-D8+H8</f>
        <v>49055044.930000097</v>
      </c>
    </row>
    <row r="9" spans="1:10" ht="12.75" x14ac:dyDescent="0.2">
      <c r="A9" s="410" t="s">
        <v>2853</v>
      </c>
      <c r="B9" s="409"/>
      <c r="C9" s="395"/>
      <c r="D9" s="404">
        <v>151837970.46000001</v>
      </c>
      <c r="E9" s="395"/>
      <c r="F9" s="404">
        <v>136588061.75999999</v>
      </c>
      <c r="G9" s="403" t="s">
        <v>2871</v>
      </c>
      <c r="H9" s="404">
        <v>-30563160.73</v>
      </c>
      <c r="I9" s="403" t="s">
        <v>2539</v>
      </c>
      <c r="J9" s="399">
        <f xml:space="preserve"> F9-D9+H9</f>
        <v>-45813069.430000022</v>
      </c>
    </row>
    <row r="10" spans="1:10" ht="12.75" x14ac:dyDescent="0.2">
      <c r="A10" s="415" t="s">
        <v>2870</v>
      </c>
      <c r="B10" s="414"/>
      <c r="C10" s="412"/>
      <c r="D10" s="413">
        <v>0</v>
      </c>
      <c r="E10" s="395"/>
      <c r="F10" s="404">
        <v>42269641.289999999</v>
      </c>
      <c r="G10" s="412"/>
      <c r="H10" s="413">
        <v>0</v>
      </c>
      <c r="I10" s="412"/>
      <c r="J10" s="411"/>
    </row>
    <row r="11" spans="1:10" ht="12.75" x14ac:dyDescent="0.2">
      <c r="A11" s="410" t="s">
        <v>2851</v>
      </c>
      <c r="B11" s="409"/>
      <c r="C11" s="395"/>
      <c r="D11" s="404">
        <v>578756668.59000003</v>
      </c>
      <c r="E11" s="395"/>
      <c r="F11" s="404">
        <v>634017293.44000006</v>
      </c>
      <c r="G11" s="403" t="s">
        <v>2869</v>
      </c>
      <c r="H11" s="404">
        <v>39607489.509999998</v>
      </c>
      <c r="I11" s="403" t="s">
        <v>2518</v>
      </c>
      <c r="J11" s="399">
        <f xml:space="preserve"> F11-D11+H11</f>
        <v>94868114.360000014</v>
      </c>
    </row>
    <row r="13" spans="1:10" ht="9" customHeight="1" x14ac:dyDescent="0.2">
      <c r="A13" s="392" t="s">
        <v>2868</v>
      </c>
    </row>
    <row r="14" spans="1:10" ht="9" customHeight="1" x14ac:dyDescent="0.2">
      <c r="A14" s="392" t="s">
        <v>2867</v>
      </c>
    </row>
    <row r="15" spans="1:10" ht="9" customHeight="1" x14ac:dyDescent="0.2">
      <c r="A15" s="392" t="s">
        <v>2866</v>
      </c>
    </row>
    <row r="16" spans="1:10" ht="35.1" customHeight="1" x14ac:dyDescent="0.2"/>
    <row r="17" spans="1:8" ht="12.75" x14ac:dyDescent="0.2">
      <c r="C17" s="408" t="s">
        <v>2865</v>
      </c>
      <c r="D17" s="407"/>
      <c r="E17" s="407"/>
      <c r="F17" s="407"/>
      <c r="G17" s="407"/>
      <c r="H17" s="407"/>
    </row>
    <row r="18" spans="1:8" ht="12.75" x14ac:dyDescent="0.2">
      <c r="C18" s="406" t="s">
        <v>2864</v>
      </c>
      <c r="D18" s="405"/>
      <c r="E18" s="406" t="s">
        <v>2863</v>
      </c>
      <c r="F18" s="405"/>
      <c r="G18" s="406" t="s">
        <v>2862</v>
      </c>
      <c r="H18" s="405"/>
    </row>
    <row r="19" spans="1:8" x14ac:dyDescent="0.2">
      <c r="A19" s="398" t="s">
        <v>2861</v>
      </c>
      <c r="B19" s="397"/>
      <c r="C19" s="403" t="s">
        <v>2860</v>
      </c>
      <c r="D19" s="404">
        <v>19670181.370000001</v>
      </c>
      <c r="E19" s="403" t="s">
        <v>2859</v>
      </c>
      <c r="F19" s="404">
        <v>1582067.24</v>
      </c>
      <c r="G19" s="403" t="s">
        <v>2387</v>
      </c>
      <c r="H19" s="399">
        <f xml:space="preserve"> F19-D19</f>
        <v>-18088114.130000003</v>
      </c>
    </row>
    <row r="20" spans="1:8" x14ac:dyDescent="0.2">
      <c r="A20" s="398" t="s">
        <v>2853</v>
      </c>
      <c r="B20" s="397"/>
      <c r="C20" s="403" t="s">
        <v>2837</v>
      </c>
      <c r="D20" s="404">
        <v>19670181.370000001</v>
      </c>
      <c r="E20" s="403" t="s">
        <v>2332</v>
      </c>
      <c r="F20" s="404">
        <v>1582067.24</v>
      </c>
      <c r="G20" s="403" t="s">
        <v>2330</v>
      </c>
      <c r="H20" s="399">
        <f xml:space="preserve"> F20-D20</f>
        <v>-18088114.130000003</v>
      </c>
    </row>
    <row r="21" spans="1:8" x14ac:dyDescent="0.2">
      <c r="A21" s="398" t="s">
        <v>2851</v>
      </c>
      <c r="B21" s="397"/>
      <c r="C21" s="403" t="s">
        <v>2674</v>
      </c>
      <c r="D21" s="404">
        <v>0</v>
      </c>
      <c r="E21" s="403" t="s">
        <v>21</v>
      </c>
      <c r="F21" s="404">
        <v>0</v>
      </c>
      <c r="G21" s="403" t="s">
        <v>2858</v>
      </c>
      <c r="H21" s="399">
        <f xml:space="preserve"> F21-D21</f>
        <v>0</v>
      </c>
    </row>
    <row r="22" spans="1:8" ht="9" customHeight="1" x14ac:dyDescent="0.2">
      <c r="A22" s="392" t="s">
        <v>2857</v>
      </c>
    </row>
    <row r="23" spans="1:8" ht="9" customHeight="1" x14ac:dyDescent="0.2">
      <c r="A23" s="392" t="s">
        <v>2856</v>
      </c>
    </row>
    <row r="24" spans="1:8" ht="35.1" customHeight="1" x14ac:dyDescent="0.2"/>
    <row r="25" spans="1:8" ht="12.75" x14ac:dyDescent="0.2">
      <c r="E25" s="402" t="s">
        <v>2855</v>
      </c>
      <c r="F25" s="401"/>
      <c r="G25" s="401"/>
      <c r="H25" s="400"/>
    </row>
    <row r="26" spans="1:8" x14ac:dyDescent="0.2">
      <c r="B26" s="398" t="s">
        <v>46</v>
      </c>
      <c r="C26" s="397"/>
      <c r="D26" s="396" t="s">
        <v>2854</v>
      </c>
      <c r="E26" s="395"/>
      <c r="F26" s="394"/>
      <c r="G26" s="394"/>
      <c r="H26" s="399">
        <f>J8+H19</f>
        <v>30966930.800000094</v>
      </c>
    </row>
    <row r="27" spans="1:8" x14ac:dyDescent="0.2">
      <c r="B27" s="398" t="s">
        <v>2853</v>
      </c>
      <c r="C27" s="397"/>
      <c r="D27" s="396" t="s">
        <v>2852</v>
      </c>
      <c r="E27" s="395"/>
      <c r="F27" s="394"/>
      <c r="G27" s="394"/>
      <c r="H27" s="399">
        <f>J9+H20</f>
        <v>-63901183.560000025</v>
      </c>
    </row>
    <row r="28" spans="1:8" x14ac:dyDescent="0.2">
      <c r="B28" s="398" t="s">
        <v>2851</v>
      </c>
      <c r="C28" s="397"/>
      <c r="D28" s="396" t="s">
        <v>2850</v>
      </c>
      <c r="E28" s="395"/>
      <c r="F28" s="394"/>
      <c r="G28" s="394"/>
      <c r="H28" s="393">
        <f>J11+H21</f>
        <v>94868114.360000014</v>
      </c>
    </row>
    <row r="30" spans="1:8" ht="9" customHeight="1" x14ac:dyDescent="0.2">
      <c r="B30" s="392" t="s">
        <v>2849</v>
      </c>
    </row>
  </sheetData>
  <mergeCells count="17">
    <mergeCell ref="A1:I1"/>
    <mergeCell ref="A2:I2"/>
    <mergeCell ref="A4:J4"/>
    <mergeCell ref="C6:J6"/>
    <mergeCell ref="C17:H17"/>
    <mergeCell ref="E25:H25"/>
    <mergeCell ref="C7:D7"/>
    <mergeCell ref="E7:F7"/>
    <mergeCell ref="G7:H7"/>
    <mergeCell ref="I7:J7"/>
    <mergeCell ref="G18:H18"/>
    <mergeCell ref="A8:B8"/>
    <mergeCell ref="A9:B9"/>
    <mergeCell ref="A10:B10"/>
    <mergeCell ref="A11:B11"/>
    <mergeCell ref="C18:D18"/>
    <mergeCell ref="E18:F1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workbookViewId="0">
      <selection activeCell="B6" sqref="B6:H7"/>
    </sheetView>
  </sheetViews>
  <sheetFormatPr baseColWidth="10" defaultRowHeight="11.25" x14ac:dyDescent="0.25"/>
  <cols>
    <col min="1" max="1" width="40.7109375" style="23" customWidth="1"/>
    <col min="2" max="7" width="13.7109375" style="23" customWidth="1"/>
    <col min="8" max="16384" width="11.42578125" style="23"/>
  </cols>
  <sheetData>
    <row r="1" spans="1:7" ht="13.5" thickTop="1" x14ac:dyDescent="0.25">
      <c r="A1" s="202" t="s">
        <v>41</v>
      </c>
      <c r="B1" s="201"/>
      <c r="C1" s="201"/>
      <c r="D1" s="201"/>
      <c r="E1" s="201"/>
      <c r="F1" s="201"/>
      <c r="G1" s="200" t="s">
        <v>21</v>
      </c>
    </row>
    <row r="2" spans="1:7" ht="13.5" thickBot="1" x14ac:dyDescent="0.3">
      <c r="A2" s="199" t="s">
        <v>1580</v>
      </c>
      <c r="B2" s="198"/>
      <c r="C2" s="198"/>
      <c r="D2" s="198"/>
      <c r="E2" s="198"/>
      <c r="F2" s="198"/>
      <c r="G2" s="197" t="s">
        <v>1579</v>
      </c>
    </row>
    <row r="3" spans="1:7" ht="12" thickTop="1" x14ac:dyDescent="0.25">
      <c r="A3" s="196"/>
      <c r="B3" s="196"/>
      <c r="C3" s="196"/>
      <c r="D3" s="196"/>
      <c r="E3" s="196"/>
      <c r="F3" s="196"/>
      <c r="G3" s="196"/>
    </row>
    <row r="4" spans="1:7" ht="13.5" thickBot="1" x14ac:dyDescent="0.3">
      <c r="A4" s="195" t="s">
        <v>1578</v>
      </c>
      <c r="B4" s="39"/>
      <c r="C4" s="39"/>
      <c r="D4" s="39"/>
      <c r="E4" s="39"/>
      <c r="F4" s="39"/>
      <c r="G4" s="39"/>
    </row>
    <row r="5" spans="1:7" ht="14.25" thickTop="1" thickBot="1" x14ac:dyDescent="0.3">
      <c r="A5" s="194" t="s">
        <v>1577</v>
      </c>
      <c r="B5" s="193" t="s">
        <v>1566</v>
      </c>
      <c r="C5" s="192"/>
      <c r="D5" s="192"/>
      <c r="E5" s="192"/>
      <c r="F5" s="192"/>
      <c r="G5" s="191"/>
    </row>
    <row r="6" spans="1:7" ht="13.5" thickTop="1" x14ac:dyDescent="0.25">
      <c r="A6" s="190"/>
      <c r="B6" s="189" t="s">
        <v>1565</v>
      </c>
      <c r="C6" s="188" t="s">
        <v>1564</v>
      </c>
      <c r="D6" s="187"/>
      <c r="E6" s="187"/>
      <c r="F6" s="187"/>
      <c r="G6" s="186" t="s">
        <v>1563</v>
      </c>
    </row>
    <row r="7" spans="1:7" ht="34.5" thickBot="1" x14ac:dyDescent="0.3">
      <c r="A7" s="185"/>
      <c r="B7" s="184"/>
      <c r="C7" s="183" t="s">
        <v>1562</v>
      </c>
      <c r="D7" s="183" t="s">
        <v>1502</v>
      </c>
      <c r="E7" s="183" t="s">
        <v>1561</v>
      </c>
      <c r="F7" s="183" t="s">
        <v>1560</v>
      </c>
      <c r="G7" s="182"/>
    </row>
    <row r="8" spans="1:7" ht="12" thickTop="1" x14ac:dyDescent="0.25">
      <c r="A8" s="181" t="s">
        <v>1559</v>
      </c>
      <c r="B8" s="180">
        <v>1117877.57</v>
      </c>
      <c r="C8" s="180">
        <v>177133.31</v>
      </c>
      <c r="D8" s="180">
        <v>37371.550000000003</v>
      </c>
      <c r="E8" s="180">
        <v>139761.76</v>
      </c>
      <c r="F8" s="180">
        <v>0</v>
      </c>
      <c r="G8" s="179">
        <f>B8+D8</f>
        <v>1155249.1200000001</v>
      </c>
    </row>
    <row r="9" spans="1:7" x14ac:dyDescent="0.25">
      <c r="A9" s="178">
        <v>4544102</v>
      </c>
      <c r="B9" s="37">
        <v>1117877.57</v>
      </c>
      <c r="C9" s="37">
        <v>177133.31</v>
      </c>
      <c r="D9" s="37">
        <v>37371.550000000003</v>
      </c>
      <c r="E9" s="37">
        <v>139761.76</v>
      </c>
      <c r="F9" s="37">
        <v>0</v>
      </c>
      <c r="G9" s="177">
        <f>B9+D9</f>
        <v>1155249.1200000001</v>
      </c>
    </row>
    <row r="10" spans="1:7" x14ac:dyDescent="0.25">
      <c r="A10" s="176" t="s">
        <v>1558</v>
      </c>
      <c r="B10" s="175">
        <v>0</v>
      </c>
      <c r="C10" s="175">
        <v>0</v>
      </c>
      <c r="D10" s="175">
        <v>0</v>
      </c>
      <c r="E10" s="175">
        <v>0</v>
      </c>
      <c r="F10" s="175">
        <v>0</v>
      </c>
      <c r="G10" s="174">
        <f>B10+D10</f>
        <v>0</v>
      </c>
    </row>
    <row r="11" spans="1:7" x14ac:dyDescent="0.25">
      <c r="A11" s="176" t="s">
        <v>1557</v>
      </c>
      <c r="B11" s="175">
        <v>0</v>
      </c>
      <c r="C11" s="175">
        <v>0</v>
      </c>
      <c r="D11" s="175">
        <v>0</v>
      </c>
      <c r="E11" s="175">
        <v>0</v>
      </c>
      <c r="F11" s="175">
        <v>0</v>
      </c>
      <c r="G11" s="174">
        <f>B11+D11</f>
        <v>0</v>
      </c>
    </row>
    <row r="12" spans="1:7" ht="12" thickBot="1" x14ac:dyDescent="0.3">
      <c r="A12" s="173" t="s">
        <v>1556</v>
      </c>
      <c r="B12" s="172">
        <v>0</v>
      </c>
      <c r="C12" s="172">
        <v>0</v>
      </c>
      <c r="D12" s="172">
        <v>0</v>
      </c>
      <c r="E12" s="172">
        <v>0</v>
      </c>
      <c r="F12" s="172">
        <v>0</v>
      </c>
      <c r="G12" s="171">
        <v>0</v>
      </c>
    </row>
    <row r="13" spans="1:7" ht="12.75" thickTop="1" thickBot="1" x14ac:dyDescent="0.3">
      <c r="A13" s="170" t="s">
        <v>1555</v>
      </c>
      <c r="B13" s="169">
        <f>B8-B12</f>
        <v>1117877.57</v>
      </c>
      <c r="C13" s="169">
        <f>C8-C12</f>
        <v>177133.31</v>
      </c>
      <c r="D13" s="169">
        <f>D8-D12</f>
        <v>37371.550000000003</v>
      </c>
      <c r="E13" s="169">
        <f>E8-E12</f>
        <v>139761.76</v>
      </c>
      <c r="F13" s="169">
        <f>F8-F12</f>
        <v>0</v>
      </c>
      <c r="G13" s="168">
        <f>G8-G12</f>
        <v>1155249.1200000001</v>
      </c>
    </row>
    <row r="14" spans="1:7" ht="12" thickTop="1" x14ac:dyDescent="0.25">
      <c r="A14" s="181" t="s">
        <v>1554</v>
      </c>
      <c r="B14" s="180">
        <v>1055306.78</v>
      </c>
      <c r="C14" s="180">
        <v>0</v>
      </c>
      <c r="D14" s="180">
        <v>0</v>
      </c>
      <c r="E14" s="180">
        <v>0</v>
      </c>
      <c r="F14" s="180">
        <v>0</v>
      </c>
      <c r="G14" s="179">
        <f>B14+D14</f>
        <v>1055306.78</v>
      </c>
    </row>
    <row r="15" spans="1:7" x14ac:dyDescent="0.25">
      <c r="A15" s="178" t="s">
        <v>1575</v>
      </c>
      <c r="B15" s="37">
        <v>1055306.78</v>
      </c>
      <c r="C15" s="37">
        <v>0</v>
      </c>
      <c r="D15" s="37">
        <v>0</v>
      </c>
      <c r="E15" s="37">
        <v>0</v>
      </c>
      <c r="F15" s="37">
        <v>0</v>
      </c>
      <c r="G15" s="177">
        <f>B15+D15</f>
        <v>1055306.78</v>
      </c>
    </row>
    <row r="16" spans="1:7" x14ac:dyDescent="0.25">
      <c r="A16" s="176" t="s">
        <v>1552</v>
      </c>
      <c r="B16" s="175">
        <v>0</v>
      </c>
      <c r="C16" s="175">
        <v>0</v>
      </c>
      <c r="D16" s="175">
        <v>0</v>
      </c>
      <c r="E16" s="175">
        <v>0</v>
      </c>
      <c r="F16" s="175">
        <v>0</v>
      </c>
      <c r="G16" s="174">
        <f>B16+D16</f>
        <v>0</v>
      </c>
    </row>
    <row r="17" spans="1:7" x14ac:dyDescent="0.25">
      <c r="A17" s="176" t="s">
        <v>1551</v>
      </c>
      <c r="B17" s="175">
        <v>0</v>
      </c>
      <c r="C17" s="175">
        <v>0</v>
      </c>
      <c r="D17" s="175">
        <v>0</v>
      </c>
      <c r="E17" s="175">
        <v>0</v>
      </c>
      <c r="F17" s="175">
        <v>0</v>
      </c>
      <c r="G17" s="174">
        <f>B17+D17</f>
        <v>0</v>
      </c>
    </row>
    <row r="18" spans="1:7" ht="12" thickBot="1" x14ac:dyDescent="0.3">
      <c r="A18" s="173" t="s">
        <v>1550</v>
      </c>
      <c r="B18" s="172">
        <v>0</v>
      </c>
      <c r="C18" s="172">
        <v>0</v>
      </c>
      <c r="D18" s="172">
        <v>0</v>
      </c>
      <c r="E18" s="172">
        <v>0</v>
      </c>
      <c r="F18" s="172">
        <v>0</v>
      </c>
      <c r="G18" s="171">
        <v>0</v>
      </c>
    </row>
    <row r="19" spans="1:7" ht="12.75" thickTop="1" thickBot="1" x14ac:dyDescent="0.3">
      <c r="A19" s="170" t="s">
        <v>1549</v>
      </c>
      <c r="B19" s="169">
        <f>B14-B18</f>
        <v>1055306.78</v>
      </c>
      <c r="C19" s="169">
        <f>C14-C18</f>
        <v>0</v>
      </c>
      <c r="D19" s="169">
        <f>D14-D18</f>
        <v>0</v>
      </c>
      <c r="E19" s="169">
        <f>E14-E18</f>
        <v>0</v>
      </c>
      <c r="F19" s="169">
        <f>F14-F18</f>
        <v>0</v>
      </c>
      <c r="G19" s="168">
        <f>G14-G18</f>
        <v>1055306.78</v>
      </c>
    </row>
    <row r="20" spans="1:7" ht="12" thickTop="1" x14ac:dyDescent="0.25">
      <c r="A20" s="167" t="s">
        <v>1548</v>
      </c>
    </row>
    <row r="21" spans="1:7" x14ac:dyDescent="0.25">
      <c r="A21" s="167" t="s">
        <v>1547</v>
      </c>
    </row>
    <row r="22" spans="1:7" x14ac:dyDescent="0.25">
      <c r="A22" s="167" t="s">
        <v>1546</v>
      </c>
    </row>
    <row r="23" spans="1:7" x14ac:dyDescent="0.25">
      <c r="A23" s="167" t="s">
        <v>1545</v>
      </c>
    </row>
    <row r="24" spans="1:7" ht="12" thickBot="1" x14ac:dyDescent="0.3"/>
    <row r="25" spans="1:7" ht="14.25" thickTop="1" thickBot="1" x14ac:dyDescent="0.3">
      <c r="A25" s="194" t="s">
        <v>1576</v>
      </c>
      <c r="B25" s="193" t="s">
        <v>1566</v>
      </c>
      <c r="C25" s="192"/>
      <c r="D25" s="192"/>
      <c r="E25" s="192"/>
      <c r="F25" s="192"/>
      <c r="G25" s="191"/>
    </row>
    <row r="26" spans="1:7" ht="13.5" thickTop="1" x14ac:dyDescent="0.25">
      <c r="A26" s="190"/>
      <c r="B26" s="189" t="s">
        <v>1565</v>
      </c>
      <c r="C26" s="188" t="s">
        <v>1564</v>
      </c>
      <c r="D26" s="187"/>
      <c r="E26" s="187"/>
      <c r="F26" s="187"/>
      <c r="G26" s="186" t="s">
        <v>1563</v>
      </c>
    </row>
    <row r="27" spans="1:7" ht="34.5" thickBot="1" x14ac:dyDescent="0.3">
      <c r="A27" s="185"/>
      <c r="B27" s="184"/>
      <c r="C27" s="183" t="s">
        <v>1562</v>
      </c>
      <c r="D27" s="183" t="s">
        <v>1502</v>
      </c>
      <c r="E27" s="183" t="s">
        <v>1561</v>
      </c>
      <c r="F27" s="183" t="s">
        <v>1560</v>
      </c>
      <c r="G27" s="182"/>
    </row>
    <row r="28" spans="1:7" ht="12" thickTop="1" x14ac:dyDescent="0.25">
      <c r="A28" s="181" t="s">
        <v>1559</v>
      </c>
      <c r="B28" s="180">
        <v>1117877.57</v>
      </c>
      <c r="C28" s="180">
        <v>177133.31</v>
      </c>
      <c r="D28" s="180">
        <v>37371.550000000003</v>
      </c>
      <c r="E28" s="180">
        <v>139761.76</v>
      </c>
      <c r="F28" s="180">
        <v>0</v>
      </c>
      <c r="G28" s="179">
        <f>B28+D28</f>
        <v>1155249.1200000001</v>
      </c>
    </row>
    <row r="29" spans="1:7" x14ac:dyDescent="0.25">
      <c r="A29" s="178">
        <v>4544102</v>
      </c>
      <c r="B29" s="37">
        <v>1117877.57</v>
      </c>
      <c r="C29" s="37">
        <v>177133.31</v>
      </c>
      <c r="D29" s="37">
        <v>37371.550000000003</v>
      </c>
      <c r="E29" s="37">
        <v>139761.76</v>
      </c>
      <c r="F29" s="37">
        <v>0</v>
      </c>
      <c r="G29" s="177">
        <f>B29+D29</f>
        <v>1155249.1200000001</v>
      </c>
    </row>
    <row r="30" spans="1:7" x14ac:dyDescent="0.25">
      <c r="A30" s="176" t="s">
        <v>1558</v>
      </c>
      <c r="B30" s="175">
        <v>0</v>
      </c>
      <c r="C30" s="175">
        <v>0</v>
      </c>
      <c r="D30" s="175">
        <v>0</v>
      </c>
      <c r="E30" s="175">
        <v>0</v>
      </c>
      <c r="F30" s="175">
        <v>0</v>
      </c>
      <c r="G30" s="174">
        <f>B30+D30</f>
        <v>0</v>
      </c>
    </row>
    <row r="31" spans="1:7" x14ac:dyDescent="0.25">
      <c r="A31" s="176" t="s">
        <v>1557</v>
      </c>
      <c r="B31" s="175">
        <v>0</v>
      </c>
      <c r="C31" s="175">
        <v>0</v>
      </c>
      <c r="D31" s="175">
        <v>0</v>
      </c>
      <c r="E31" s="175">
        <v>0</v>
      </c>
      <c r="F31" s="175">
        <v>0</v>
      </c>
      <c r="G31" s="174">
        <f>B31+D31</f>
        <v>0</v>
      </c>
    </row>
    <row r="32" spans="1:7" ht="12" thickBot="1" x14ac:dyDescent="0.3">
      <c r="A32" s="173" t="s">
        <v>1556</v>
      </c>
      <c r="B32" s="172">
        <v>0</v>
      </c>
      <c r="C32" s="172">
        <v>0</v>
      </c>
      <c r="D32" s="172">
        <v>0</v>
      </c>
      <c r="E32" s="172">
        <v>0</v>
      </c>
      <c r="F32" s="172">
        <v>0</v>
      </c>
      <c r="G32" s="171">
        <v>0</v>
      </c>
    </row>
    <row r="33" spans="1:7" ht="12.75" thickTop="1" thickBot="1" x14ac:dyDescent="0.3">
      <c r="A33" s="170" t="s">
        <v>1555</v>
      </c>
      <c r="B33" s="169">
        <f>B28-B32</f>
        <v>1117877.57</v>
      </c>
      <c r="C33" s="169">
        <f>C28-C32</f>
        <v>177133.31</v>
      </c>
      <c r="D33" s="169">
        <f>D28-D32</f>
        <v>37371.550000000003</v>
      </c>
      <c r="E33" s="169">
        <f>E28-E32</f>
        <v>139761.76</v>
      </c>
      <c r="F33" s="169">
        <f>F28-F32</f>
        <v>0</v>
      </c>
      <c r="G33" s="168">
        <f>G28-G32</f>
        <v>1155249.1200000001</v>
      </c>
    </row>
    <row r="34" spans="1:7" ht="12" thickTop="1" x14ac:dyDescent="0.25">
      <c r="A34" s="181" t="s">
        <v>1554</v>
      </c>
      <c r="B34" s="180">
        <v>1055306.78</v>
      </c>
      <c r="C34" s="180">
        <v>0</v>
      </c>
      <c r="D34" s="180">
        <v>0</v>
      </c>
      <c r="E34" s="180">
        <v>0</v>
      </c>
      <c r="F34" s="180">
        <v>0</v>
      </c>
      <c r="G34" s="179">
        <f>B34+D34</f>
        <v>1055306.78</v>
      </c>
    </row>
    <row r="35" spans="1:7" x14ac:dyDescent="0.25">
      <c r="A35" s="178" t="s">
        <v>1575</v>
      </c>
      <c r="B35" s="37">
        <v>1055306.78</v>
      </c>
      <c r="C35" s="37">
        <v>0</v>
      </c>
      <c r="D35" s="37">
        <v>0</v>
      </c>
      <c r="E35" s="37">
        <v>0</v>
      </c>
      <c r="F35" s="37">
        <v>0</v>
      </c>
      <c r="G35" s="177">
        <f>B35+D35</f>
        <v>1055306.78</v>
      </c>
    </row>
    <row r="36" spans="1:7" x14ac:dyDescent="0.25">
      <c r="A36" s="176" t="s">
        <v>1552</v>
      </c>
      <c r="B36" s="175">
        <v>0</v>
      </c>
      <c r="C36" s="175">
        <v>0</v>
      </c>
      <c r="D36" s="175">
        <v>0</v>
      </c>
      <c r="E36" s="175">
        <v>0</v>
      </c>
      <c r="F36" s="175">
        <v>0</v>
      </c>
      <c r="G36" s="174">
        <f>B36+D36</f>
        <v>0</v>
      </c>
    </row>
    <row r="37" spans="1:7" x14ac:dyDescent="0.25">
      <c r="A37" s="176" t="s">
        <v>1551</v>
      </c>
      <c r="B37" s="175">
        <v>0</v>
      </c>
      <c r="C37" s="175">
        <v>0</v>
      </c>
      <c r="D37" s="175">
        <v>0</v>
      </c>
      <c r="E37" s="175">
        <v>0</v>
      </c>
      <c r="F37" s="175">
        <v>0</v>
      </c>
      <c r="G37" s="174">
        <f>B37+D37</f>
        <v>0</v>
      </c>
    </row>
    <row r="38" spans="1:7" ht="12" thickBot="1" x14ac:dyDescent="0.3">
      <c r="A38" s="173" t="s">
        <v>1550</v>
      </c>
      <c r="B38" s="172">
        <v>0</v>
      </c>
      <c r="C38" s="172">
        <v>0</v>
      </c>
      <c r="D38" s="172">
        <v>0</v>
      </c>
      <c r="E38" s="172">
        <v>0</v>
      </c>
      <c r="F38" s="172">
        <v>0</v>
      </c>
      <c r="G38" s="171">
        <v>0</v>
      </c>
    </row>
    <row r="39" spans="1:7" ht="12.75" thickTop="1" thickBot="1" x14ac:dyDescent="0.3">
      <c r="A39" s="170" t="s">
        <v>1549</v>
      </c>
      <c r="B39" s="169">
        <f>B34-B38</f>
        <v>1055306.78</v>
      </c>
      <c r="C39" s="169">
        <f>C34-C38</f>
        <v>0</v>
      </c>
      <c r="D39" s="169">
        <f>D34-D38</f>
        <v>0</v>
      </c>
      <c r="E39" s="169">
        <f>E34-E38</f>
        <v>0</v>
      </c>
      <c r="F39" s="169">
        <f>F34-F38</f>
        <v>0</v>
      </c>
      <c r="G39" s="168">
        <f>G34-G38</f>
        <v>1055306.78</v>
      </c>
    </row>
    <row r="40" spans="1:7" ht="12" thickTop="1" x14ac:dyDescent="0.25">
      <c r="A40" s="167" t="s">
        <v>1548</v>
      </c>
    </row>
    <row r="41" spans="1:7" x14ac:dyDescent="0.25">
      <c r="A41" s="167" t="s">
        <v>1547</v>
      </c>
    </row>
    <row r="42" spans="1:7" x14ac:dyDescent="0.25">
      <c r="A42" s="167" t="s">
        <v>1546</v>
      </c>
    </row>
    <row r="43" spans="1:7" x14ac:dyDescent="0.25">
      <c r="A43" s="167" t="s">
        <v>1545</v>
      </c>
    </row>
    <row r="44" spans="1:7" ht="12" thickBot="1" x14ac:dyDescent="0.3"/>
    <row r="45" spans="1:7" ht="14.25" thickTop="1" thickBot="1" x14ac:dyDescent="0.3">
      <c r="A45" s="194" t="s">
        <v>1574</v>
      </c>
      <c r="B45" s="193" t="s">
        <v>1566</v>
      </c>
      <c r="C45" s="192"/>
      <c r="D45" s="192"/>
      <c r="E45" s="192"/>
      <c r="F45" s="192"/>
      <c r="G45" s="191"/>
    </row>
    <row r="46" spans="1:7" ht="13.5" thickTop="1" x14ac:dyDescent="0.25">
      <c r="A46" s="190"/>
      <c r="B46" s="189" t="s">
        <v>1565</v>
      </c>
      <c r="C46" s="188" t="s">
        <v>1564</v>
      </c>
      <c r="D46" s="187"/>
      <c r="E46" s="187"/>
      <c r="F46" s="187"/>
      <c r="G46" s="186" t="s">
        <v>1563</v>
      </c>
    </row>
    <row r="47" spans="1:7" ht="34.5" thickBot="1" x14ac:dyDescent="0.3">
      <c r="A47" s="185"/>
      <c r="B47" s="184"/>
      <c r="C47" s="183" t="s">
        <v>1562</v>
      </c>
      <c r="D47" s="183" t="s">
        <v>1502</v>
      </c>
      <c r="E47" s="183" t="s">
        <v>1561</v>
      </c>
      <c r="F47" s="183" t="s">
        <v>1560</v>
      </c>
      <c r="G47" s="182"/>
    </row>
    <row r="48" spans="1:7" ht="12" thickTop="1" x14ac:dyDescent="0.25">
      <c r="A48" s="181" t="s">
        <v>1559</v>
      </c>
      <c r="B48" s="180">
        <v>0</v>
      </c>
      <c r="C48" s="180">
        <v>25000</v>
      </c>
      <c r="D48" s="180">
        <v>0</v>
      </c>
      <c r="E48" s="180">
        <v>0</v>
      </c>
      <c r="F48" s="180">
        <v>25000</v>
      </c>
      <c r="G48" s="179">
        <f>B48+D48</f>
        <v>0</v>
      </c>
    </row>
    <row r="49" spans="1:7" x14ac:dyDescent="0.25">
      <c r="A49" s="178">
        <v>4544103</v>
      </c>
      <c r="B49" s="37">
        <v>0</v>
      </c>
      <c r="C49" s="37">
        <v>25000</v>
      </c>
      <c r="D49" s="37">
        <v>0</v>
      </c>
      <c r="E49" s="37">
        <v>0</v>
      </c>
      <c r="F49" s="37">
        <v>25000</v>
      </c>
      <c r="G49" s="177">
        <f>B49+D49</f>
        <v>0</v>
      </c>
    </row>
    <row r="50" spans="1:7" x14ac:dyDescent="0.25">
      <c r="A50" s="176" t="s">
        <v>1558</v>
      </c>
      <c r="B50" s="175">
        <v>0</v>
      </c>
      <c r="C50" s="175">
        <v>0</v>
      </c>
      <c r="D50" s="175">
        <v>0</v>
      </c>
      <c r="E50" s="175">
        <v>0</v>
      </c>
      <c r="F50" s="175">
        <v>0</v>
      </c>
      <c r="G50" s="174">
        <f>B50+D50</f>
        <v>0</v>
      </c>
    </row>
    <row r="51" spans="1:7" x14ac:dyDescent="0.25">
      <c r="A51" s="176" t="s">
        <v>1557</v>
      </c>
      <c r="B51" s="175">
        <v>0</v>
      </c>
      <c r="C51" s="175">
        <v>0</v>
      </c>
      <c r="D51" s="175">
        <v>0</v>
      </c>
      <c r="E51" s="175">
        <v>0</v>
      </c>
      <c r="F51" s="175">
        <v>0</v>
      </c>
      <c r="G51" s="174">
        <f>B51+D51</f>
        <v>0</v>
      </c>
    </row>
    <row r="52" spans="1:7" ht="12" thickBot="1" x14ac:dyDescent="0.3">
      <c r="A52" s="173" t="s">
        <v>1556</v>
      </c>
      <c r="B52" s="172">
        <v>0</v>
      </c>
      <c r="C52" s="172">
        <v>0</v>
      </c>
      <c r="D52" s="172">
        <v>0</v>
      </c>
      <c r="E52" s="172">
        <v>0</v>
      </c>
      <c r="F52" s="172">
        <v>0</v>
      </c>
      <c r="G52" s="171">
        <v>0</v>
      </c>
    </row>
    <row r="53" spans="1:7" ht="12.75" thickTop="1" thickBot="1" x14ac:dyDescent="0.3">
      <c r="A53" s="170" t="s">
        <v>1555</v>
      </c>
      <c r="B53" s="169">
        <f>B48-B52</f>
        <v>0</v>
      </c>
      <c r="C53" s="169">
        <f>C48-C52</f>
        <v>25000</v>
      </c>
      <c r="D53" s="169">
        <f>D48-D52</f>
        <v>0</v>
      </c>
      <c r="E53" s="169">
        <f>E48-E52</f>
        <v>0</v>
      </c>
      <c r="F53" s="169">
        <f>F48-F52</f>
        <v>25000</v>
      </c>
      <c r="G53" s="168">
        <f>G48-G52</f>
        <v>0</v>
      </c>
    </row>
    <row r="54" spans="1:7" ht="12" thickTop="1" x14ac:dyDescent="0.25">
      <c r="A54" s="181" t="s">
        <v>1554</v>
      </c>
      <c r="B54" s="180">
        <v>0</v>
      </c>
      <c r="C54" s="180">
        <v>0</v>
      </c>
      <c r="D54" s="180">
        <v>36000</v>
      </c>
      <c r="E54" s="180">
        <v>0</v>
      </c>
      <c r="F54" s="180">
        <v>-36000</v>
      </c>
      <c r="G54" s="179">
        <f>B54+D54</f>
        <v>36000</v>
      </c>
    </row>
    <row r="55" spans="1:7" x14ac:dyDescent="0.25">
      <c r="A55" s="178" t="s">
        <v>1572</v>
      </c>
      <c r="B55" s="37">
        <v>0</v>
      </c>
      <c r="C55" s="37">
        <v>0</v>
      </c>
      <c r="D55" s="37">
        <v>36000</v>
      </c>
      <c r="E55" s="37">
        <v>0</v>
      </c>
      <c r="F55" s="37">
        <v>-36000</v>
      </c>
      <c r="G55" s="177">
        <f>B55+D55</f>
        <v>36000</v>
      </c>
    </row>
    <row r="56" spans="1:7" x14ac:dyDescent="0.25">
      <c r="A56" s="176" t="s">
        <v>1552</v>
      </c>
      <c r="B56" s="175">
        <v>0</v>
      </c>
      <c r="C56" s="175">
        <v>0</v>
      </c>
      <c r="D56" s="175">
        <v>0</v>
      </c>
      <c r="E56" s="175">
        <v>0</v>
      </c>
      <c r="F56" s="175">
        <v>0</v>
      </c>
      <c r="G56" s="174">
        <f>B56+D56</f>
        <v>0</v>
      </c>
    </row>
    <row r="57" spans="1:7" x14ac:dyDescent="0.25">
      <c r="A57" s="176" t="s">
        <v>1551</v>
      </c>
      <c r="B57" s="175">
        <v>0</v>
      </c>
      <c r="C57" s="175">
        <v>0</v>
      </c>
      <c r="D57" s="175">
        <v>0</v>
      </c>
      <c r="E57" s="175">
        <v>0</v>
      </c>
      <c r="F57" s="175">
        <v>0</v>
      </c>
      <c r="G57" s="174">
        <f>B57+D57</f>
        <v>0</v>
      </c>
    </row>
    <row r="58" spans="1:7" ht="12" thickBot="1" x14ac:dyDescent="0.3">
      <c r="A58" s="173" t="s">
        <v>1550</v>
      </c>
      <c r="B58" s="172">
        <v>0</v>
      </c>
      <c r="C58" s="172">
        <v>0</v>
      </c>
      <c r="D58" s="172">
        <v>0</v>
      </c>
      <c r="E58" s="172">
        <v>0</v>
      </c>
      <c r="F58" s="172">
        <v>0</v>
      </c>
      <c r="G58" s="171">
        <v>0</v>
      </c>
    </row>
    <row r="59" spans="1:7" ht="12.75" thickTop="1" thickBot="1" x14ac:dyDescent="0.3">
      <c r="A59" s="170" t="s">
        <v>1549</v>
      </c>
      <c r="B59" s="169">
        <f>B54-B58</f>
        <v>0</v>
      </c>
      <c r="C59" s="169">
        <f>C54-C58</f>
        <v>0</v>
      </c>
      <c r="D59" s="169">
        <f>D54-D58</f>
        <v>36000</v>
      </c>
      <c r="E59" s="169">
        <f>E54-E58</f>
        <v>0</v>
      </c>
      <c r="F59" s="169">
        <f>F54-F58</f>
        <v>-36000</v>
      </c>
      <c r="G59" s="168">
        <f>G54-G58</f>
        <v>36000</v>
      </c>
    </row>
    <row r="60" spans="1:7" ht="12" thickTop="1" x14ac:dyDescent="0.25">
      <c r="A60" s="167" t="s">
        <v>1548</v>
      </c>
    </row>
    <row r="61" spans="1:7" x14ac:dyDescent="0.25">
      <c r="A61" s="167" t="s">
        <v>1547</v>
      </c>
    </row>
    <row r="62" spans="1:7" x14ac:dyDescent="0.25">
      <c r="A62" s="167" t="s">
        <v>1546</v>
      </c>
    </row>
    <row r="63" spans="1:7" x14ac:dyDescent="0.25">
      <c r="A63" s="167" t="s">
        <v>1545</v>
      </c>
    </row>
    <row r="64" spans="1:7" ht="12" thickBot="1" x14ac:dyDescent="0.3"/>
    <row r="65" spans="1:7" ht="14.25" thickTop="1" thickBot="1" x14ac:dyDescent="0.3">
      <c r="A65" s="194" t="s">
        <v>1573</v>
      </c>
      <c r="B65" s="193" t="s">
        <v>1566</v>
      </c>
      <c r="C65" s="192"/>
      <c r="D65" s="192"/>
      <c r="E65" s="192"/>
      <c r="F65" s="192"/>
      <c r="G65" s="191"/>
    </row>
    <row r="66" spans="1:7" ht="13.5" thickTop="1" x14ac:dyDescent="0.25">
      <c r="A66" s="190"/>
      <c r="B66" s="189" t="s">
        <v>1565</v>
      </c>
      <c r="C66" s="188" t="s">
        <v>1564</v>
      </c>
      <c r="D66" s="187"/>
      <c r="E66" s="187"/>
      <c r="F66" s="187"/>
      <c r="G66" s="186" t="s">
        <v>1563</v>
      </c>
    </row>
    <row r="67" spans="1:7" ht="34.5" thickBot="1" x14ac:dyDescent="0.3">
      <c r="A67" s="185"/>
      <c r="B67" s="184"/>
      <c r="C67" s="183" t="s">
        <v>1562</v>
      </c>
      <c r="D67" s="183" t="s">
        <v>1502</v>
      </c>
      <c r="E67" s="183" t="s">
        <v>1561</v>
      </c>
      <c r="F67" s="183" t="s">
        <v>1560</v>
      </c>
      <c r="G67" s="182"/>
    </row>
    <row r="68" spans="1:7" ht="12" thickTop="1" x14ac:dyDescent="0.25">
      <c r="A68" s="181" t="s">
        <v>1559</v>
      </c>
      <c r="B68" s="180">
        <v>0</v>
      </c>
      <c r="C68" s="180">
        <v>25000</v>
      </c>
      <c r="D68" s="180">
        <v>0</v>
      </c>
      <c r="E68" s="180">
        <v>0</v>
      </c>
      <c r="F68" s="180">
        <v>25000</v>
      </c>
      <c r="G68" s="179">
        <f>B68+D68</f>
        <v>0</v>
      </c>
    </row>
    <row r="69" spans="1:7" x14ac:dyDescent="0.25">
      <c r="A69" s="178">
        <v>4544103</v>
      </c>
      <c r="B69" s="37">
        <v>0</v>
      </c>
      <c r="C69" s="37">
        <v>25000</v>
      </c>
      <c r="D69" s="37">
        <v>0</v>
      </c>
      <c r="E69" s="37">
        <v>0</v>
      </c>
      <c r="F69" s="37">
        <v>25000</v>
      </c>
      <c r="G69" s="177">
        <f>B69+D69</f>
        <v>0</v>
      </c>
    </row>
    <row r="70" spans="1:7" x14ac:dyDescent="0.25">
      <c r="A70" s="176" t="s">
        <v>1558</v>
      </c>
      <c r="B70" s="175">
        <v>0</v>
      </c>
      <c r="C70" s="175">
        <v>0</v>
      </c>
      <c r="D70" s="175">
        <v>0</v>
      </c>
      <c r="E70" s="175">
        <v>0</v>
      </c>
      <c r="F70" s="175">
        <v>0</v>
      </c>
      <c r="G70" s="174">
        <f>B70+D70</f>
        <v>0</v>
      </c>
    </row>
    <row r="71" spans="1:7" x14ac:dyDescent="0.25">
      <c r="A71" s="176" t="s">
        <v>1557</v>
      </c>
      <c r="B71" s="175">
        <v>0</v>
      </c>
      <c r="C71" s="175">
        <v>0</v>
      </c>
      <c r="D71" s="175">
        <v>0</v>
      </c>
      <c r="E71" s="175">
        <v>0</v>
      </c>
      <c r="F71" s="175">
        <v>0</v>
      </c>
      <c r="G71" s="174">
        <f>B71+D71</f>
        <v>0</v>
      </c>
    </row>
    <row r="72" spans="1:7" ht="12" thickBot="1" x14ac:dyDescent="0.3">
      <c r="A72" s="173" t="s">
        <v>1556</v>
      </c>
      <c r="B72" s="172">
        <v>0</v>
      </c>
      <c r="C72" s="172">
        <v>0</v>
      </c>
      <c r="D72" s="172">
        <v>0</v>
      </c>
      <c r="E72" s="172">
        <v>0</v>
      </c>
      <c r="F72" s="172">
        <v>0</v>
      </c>
      <c r="G72" s="171">
        <v>0</v>
      </c>
    </row>
    <row r="73" spans="1:7" ht="12.75" thickTop="1" thickBot="1" x14ac:dyDescent="0.3">
      <c r="A73" s="170" t="s">
        <v>1555</v>
      </c>
      <c r="B73" s="169">
        <f>B68-B72</f>
        <v>0</v>
      </c>
      <c r="C73" s="169">
        <f>C68-C72</f>
        <v>25000</v>
      </c>
      <c r="D73" s="169">
        <f>D68-D72</f>
        <v>0</v>
      </c>
      <c r="E73" s="169">
        <f>E68-E72</f>
        <v>0</v>
      </c>
      <c r="F73" s="169">
        <f>F68-F72</f>
        <v>25000</v>
      </c>
      <c r="G73" s="168">
        <f>G68-G72</f>
        <v>0</v>
      </c>
    </row>
    <row r="74" spans="1:7" ht="12" thickTop="1" x14ac:dyDescent="0.25">
      <c r="A74" s="181" t="s">
        <v>1554</v>
      </c>
      <c r="B74" s="180">
        <v>0</v>
      </c>
      <c r="C74" s="180">
        <v>0</v>
      </c>
      <c r="D74" s="180">
        <v>36000</v>
      </c>
      <c r="E74" s="180">
        <v>0</v>
      </c>
      <c r="F74" s="180">
        <v>-36000</v>
      </c>
      <c r="G74" s="179">
        <f>B74+D74</f>
        <v>36000</v>
      </c>
    </row>
    <row r="75" spans="1:7" x14ac:dyDescent="0.25">
      <c r="A75" s="178" t="s">
        <v>1572</v>
      </c>
      <c r="B75" s="37">
        <v>0</v>
      </c>
      <c r="C75" s="37">
        <v>0</v>
      </c>
      <c r="D75" s="37">
        <v>36000</v>
      </c>
      <c r="E75" s="37">
        <v>0</v>
      </c>
      <c r="F75" s="37">
        <v>-36000</v>
      </c>
      <c r="G75" s="177">
        <f>B75+D75</f>
        <v>36000</v>
      </c>
    </row>
    <row r="76" spans="1:7" x14ac:dyDescent="0.25">
      <c r="A76" s="176" t="s">
        <v>1552</v>
      </c>
      <c r="B76" s="175">
        <v>0</v>
      </c>
      <c r="C76" s="175">
        <v>0</v>
      </c>
      <c r="D76" s="175">
        <v>0</v>
      </c>
      <c r="E76" s="175">
        <v>0</v>
      </c>
      <c r="F76" s="175">
        <v>0</v>
      </c>
      <c r="G76" s="174">
        <f>B76+D76</f>
        <v>0</v>
      </c>
    </row>
    <row r="77" spans="1:7" x14ac:dyDescent="0.25">
      <c r="A77" s="176" t="s">
        <v>1551</v>
      </c>
      <c r="B77" s="175">
        <v>0</v>
      </c>
      <c r="C77" s="175">
        <v>0</v>
      </c>
      <c r="D77" s="175">
        <v>0</v>
      </c>
      <c r="E77" s="175">
        <v>0</v>
      </c>
      <c r="F77" s="175">
        <v>0</v>
      </c>
      <c r="G77" s="174">
        <f>B77+D77</f>
        <v>0</v>
      </c>
    </row>
    <row r="78" spans="1:7" ht="12" thickBot="1" x14ac:dyDescent="0.3">
      <c r="A78" s="173" t="s">
        <v>1550</v>
      </c>
      <c r="B78" s="172">
        <v>0</v>
      </c>
      <c r="C78" s="172">
        <v>0</v>
      </c>
      <c r="D78" s="172">
        <v>0</v>
      </c>
      <c r="E78" s="172">
        <v>0</v>
      </c>
      <c r="F78" s="172">
        <v>0</v>
      </c>
      <c r="G78" s="171">
        <v>0</v>
      </c>
    </row>
    <row r="79" spans="1:7" ht="12.75" thickTop="1" thickBot="1" x14ac:dyDescent="0.3">
      <c r="A79" s="170" t="s">
        <v>1549</v>
      </c>
      <c r="B79" s="169">
        <f>B74-B78</f>
        <v>0</v>
      </c>
      <c r="C79" s="169">
        <f>C74-C78</f>
        <v>0</v>
      </c>
      <c r="D79" s="169">
        <f>D74-D78</f>
        <v>36000</v>
      </c>
      <c r="E79" s="169">
        <f>E74-E78</f>
        <v>0</v>
      </c>
      <c r="F79" s="169">
        <f>F74-F78</f>
        <v>-36000</v>
      </c>
      <c r="G79" s="168">
        <f>G74-G78</f>
        <v>36000</v>
      </c>
    </row>
    <row r="80" spans="1:7" ht="12" thickTop="1" x14ac:dyDescent="0.25">
      <c r="A80" s="167" t="s">
        <v>1548</v>
      </c>
    </row>
    <row r="81" spans="1:7" x14ac:dyDescent="0.25">
      <c r="A81" s="167" t="s">
        <v>1547</v>
      </c>
    </row>
    <row r="82" spans="1:7" x14ac:dyDescent="0.25">
      <c r="A82" s="167" t="s">
        <v>1546</v>
      </c>
    </row>
    <row r="83" spans="1:7" x14ac:dyDescent="0.25">
      <c r="A83" s="167" t="s">
        <v>1545</v>
      </c>
    </row>
    <row r="84" spans="1:7" ht="12" thickBot="1" x14ac:dyDescent="0.3"/>
    <row r="85" spans="1:7" ht="14.25" thickTop="1" thickBot="1" x14ac:dyDescent="0.3">
      <c r="A85" s="194" t="s">
        <v>1571</v>
      </c>
      <c r="B85" s="193" t="s">
        <v>1566</v>
      </c>
      <c r="C85" s="192"/>
      <c r="D85" s="192"/>
      <c r="E85" s="192"/>
      <c r="F85" s="192"/>
      <c r="G85" s="191"/>
    </row>
    <row r="86" spans="1:7" ht="13.5" thickTop="1" x14ac:dyDescent="0.25">
      <c r="A86" s="190"/>
      <c r="B86" s="189" t="s">
        <v>1565</v>
      </c>
      <c r="C86" s="188" t="s">
        <v>1564</v>
      </c>
      <c r="D86" s="187"/>
      <c r="E86" s="187"/>
      <c r="F86" s="187"/>
      <c r="G86" s="186" t="s">
        <v>1563</v>
      </c>
    </row>
    <row r="87" spans="1:7" ht="34.5" thickBot="1" x14ac:dyDescent="0.3">
      <c r="A87" s="185"/>
      <c r="B87" s="184"/>
      <c r="C87" s="183" t="s">
        <v>1562</v>
      </c>
      <c r="D87" s="183" t="s">
        <v>1502</v>
      </c>
      <c r="E87" s="183" t="s">
        <v>1561</v>
      </c>
      <c r="F87" s="183" t="s">
        <v>1560</v>
      </c>
      <c r="G87" s="182"/>
    </row>
    <row r="88" spans="1:7" ht="12" thickTop="1" x14ac:dyDescent="0.25">
      <c r="A88" s="181" t="s">
        <v>1559</v>
      </c>
      <c r="B88" s="180">
        <v>3205.13</v>
      </c>
      <c r="C88" s="180">
        <v>243755.83</v>
      </c>
      <c r="D88" s="180">
        <v>161228.37</v>
      </c>
      <c r="E88" s="180">
        <v>82527.460000000006</v>
      </c>
      <c r="F88" s="180">
        <v>0</v>
      </c>
      <c r="G88" s="179">
        <f>B88+D88</f>
        <v>164433.5</v>
      </c>
    </row>
    <row r="89" spans="1:7" x14ac:dyDescent="0.25">
      <c r="A89" s="178">
        <v>4544104</v>
      </c>
      <c r="B89" s="37">
        <v>3205.13</v>
      </c>
      <c r="C89" s="37">
        <v>243755.83</v>
      </c>
      <c r="D89" s="37">
        <v>161228.37</v>
      </c>
      <c r="E89" s="37">
        <v>82527.460000000006</v>
      </c>
      <c r="F89" s="37">
        <v>0</v>
      </c>
      <c r="G89" s="177">
        <f>B89+D89</f>
        <v>164433.5</v>
      </c>
    </row>
    <row r="90" spans="1:7" x14ac:dyDescent="0.25">
      <c r="A90" s="176" t="s">
        <v>1558</v>
      </c>
      <c r="B90" s="175">
        <v>0</v>
      </c>
      <c r="C90" s="175">
        <v>0</v>
      </c>
      <c r="D90" s="175">
        <v>0</v>
      </c>
      <c r="E90" s="175">
        <v>0</v>
      </c>
      <c r="F90" s="175">
        <v>0</v>
      </c>
      <c r="G90" s="174">
        <f>B90+D90</f>
        <v>0</v>
      </c>
    </row>
    <row r="91" spans="1:7" x14ac:dyDescent="0.25">
      <c r="A91" s="176" t="s">
        <v>1557</v>
      </c>
      <c r="B91" s="175">
        <v>0</v>
      </c>
      <c r="C91" s="175">
        <v>0</v>
      </c>
      <c r="D91" s="175">
        <v>0</v>
      </c>
      <c r="E91" s="175">
        <v>0</v>
      </c>
      <c r="F91" s="175">
        <v>0</v>
      </c>
      <c r="G91" s="174">
        <f>B91+D91</f>
        <v>0</v>
      </c>
    </row>
    <row r="92" spans="1:7" ht="12" thickBot="1" x14ac:dyDescent="0.3">
      <c r="A92" s="173" t="s">
        <v>1556</v>
      </c>
      <c r="B92" s="172">
        <v>0</v>
      </c>
      <c r="C92" s="172">
        <v>0</v>
      </c>
      <c r="D92" s="172">
        <v>0</v>
      </c>
      <c r="E92" s="172">
        <v>0</v>
      </c>
      <c r="F92" s="172">
        <v>0</v>
      </c>
      <c r="G92" s="171">
        <v>0</v>
      </c>
    </row>
    <row r="93" spans="1:7" ht="12.75" thickTop="1" thickBot="1" x14ac:dyDescent="0.3">
      <c r="A93" s="170" t="s">
        <v>1555</v>
      </c>
      <c r="B93" s="169">
        <f>B88-B92</f>
        <v>3205.13</v>
      </c>
      <c r="C93" s="169">
        <f>C88-C92</f>
        <v>243755.83</v>
      </c>
      <c r="D93" s="169">
        <f>D88-D92</f>
        <v>161228.37</v>
      </c>
      <c r="E93" s="169">
        <f>E88-E92</f>
        <v>82527.460000000006</v>
      </c>
      <c r="F93" s="169">
        <f>F88-F92</f>
        <v>0</v>
      </c>
      <c r="G93" s="168">
        <f>G88-G92</f>
        <v>164433.5</v>
      </c>
    </row>
    <row r="94" spans="1:7" ht="12" thickTop="1" x14ac:dyDescent="0.25">
      <c r="A94" s="181" t="s">
        <v>1554</v>
      </c>
      <c r="B94" s="180">
        <v>33920</v>
      </c>
      <c r="C94" s="180">
        <v>0</v>
      </c>
      <c r="D94" s="180">
        <v>0</v>
      </c>
      <c r="E94" s="180">
        <v>0</v>
      </c>
      <c r="F94" s="180">
        <v>0</v>
      </c>
      <c r="G94" s="179">
        <f>B94+D94</f>
        <v>33920</v>
      </c>
    </row>
    <row r="95" spans="1:7" x14ac:dyDescent="0.25">
      <c r="A95" s="178" t="s">
        <v>1570</v>
      </c>
      <c r="B95" s="37">
        <v>33920</v>
      </c>
      <c r="C95" s="37">
        <v>0</v>
      </c>
      <c r="D95" s="37">
        <v>0</v>
      </c>
      <c r="E95" s="37">
        <v>0</v>
      </c>
      <c r="F95" s="37">
        <v>0</v>
      </c>
      <c r="G95" s="177">
        <f>B95+D95</f>
        <v>33920</v>
      </c>
    </row>
    <row r="96" spans="1:7" x14ac:dyDescent="0.25">
      <c r="A96" s="176" t="s">
        <v>1552</v>
      </c>
      <c r="B96" s="175">
        <v>0</v>
      </c>
      <c r="C96" s="175">
        <v>0</v>
      </c>
      <c r="D96" s="175">
        <v>0</v>
      </c>
      <c r="E96" s="175">
        <v>0</v>
      </c>
      <c r="F96" s="175">
        <v>0</v>
      </c>
      <c r="G96" s="174">
        <f>B96+D96</f>
        <v>0</v>
      </c>
    </row>
    <row r="97" spans="1:7" x14ac:dyDescent="0.25">
      <c r="A97" s="176" t="s">
        <v>1551</v>
      </c>
      <c r="B97" s="175">
        <v>0</v>
      </c>
      <c r="C97" s="175">
        <v>0</v>
      </c>
      <c r="D97" s="175">
        <v>0</v>
      </c>
      <c r="E97" s="175">
        <v>0</v>
      </c>
      <c r="F97" s="175">
        <v>0</v>
      </c>
      <c r="G97" s="174">
        <f>B97+D97</f>
        <v>0</v>
      </c>
    </row>
    <row r="98" spans="1:7" ht="12" thickBot="1" x14ac:dyDescent="0.3">
      <c r="A98" s="173" t="s">
        <v>1550</v>
      </c>
      <c r="B98" s="172">
        <v>0</v>
      </c>
      <c r="C98" s="172">
        <v>0</v>
      </c>
      <c r="D98" s="172">
        <v>0</v>
      </c>
      <c r="E98" s="172">
        <v>0</v>
      </c>
      <c r="F98" s="172">
        <v>0</v>
      </c>
      <c r="G98" s="171">
        <v>0</v>
      </c>
    </row>
    <row r="99" spans="1:7" ht="12.75" thickTop="1" thickBot="1" x14ac:dyDescent="0.3">
      <c r="A99" s="170" t="s">
        <v>1549</v>
      </c>
      <c r="B99" s="169">
        <f>B94-B98</f>
        <v>33920</v>
      </c>
      <c r="C99" s="169">
        <f>C94-C98</f>
        <v>0</v>
      </c>
      <c r="D99" s="169">
        <f>D94-D98</f>
        <v>0</v>
      </c>
      <c r="E99" s="169">
        <f>E94-E98</f>
        <v>0</v>
      </c>
      <c r="F99" s="169">
        <f>F94-F98</f>
        <v>0</v>
      </c>
      <c r="G99" s="168">
        <f>G94-G98</f>
        <v>33920</v>
      </c>
    </row>
    <row r="100" spans="1:7" ht="12" thickTop="1" x14ac:dyDescent="0.25">
      <c r="A100" s="167" t="s">
        <v>1548</v>
      </c>
    </row>
    <row r="101" spans="1:7" x14ac:dyDescent="0.25">
      <c r="A101" s="167" t="s">
        <v>1547</v>
      </c>
    </row>
    <row r="102" spans="1:7" x14ac:dyDescent="0.25">
      <c r="A102" s="167" t="s">
        <v>1546</v>
      </c>
    </row>
    <row r="103" spans="1:7" x14ac:dyDescent="0.25">
      <c r="A103" s="167" t="s">
        <v>1545</v>
      </c>
    </row>
    <row r="104" spans="1:7" ht="12" thickBot="1" x14ac:dyDescent="0.3"/>
    <row r="105" spans="1:7" ht="14.25" thickTop="1" thickBot="1" x14ac:dyDescent="0.3">
      <c r="A105" s="194" t="s">
        <v>1569</v>
      </c>
      <c r="B105" s="193" t="s">
        <v>1566</v>
      </c>
      <c r="C105" s="192"/>
      <c r="D105" s="192"/>
      <c r="E105" s="192"/>
      <c r="F105" s="192"/>
      <c r="G105" s="191"/>
    </row>
    <row r="106" spans="1:7" ht="13.5" thickTop="1" x14ac:dyDescent="0.25">
      <c r="A106" s="190"/>
      <c r="B106" s="189" t="s">
        <v>1565</v>
      </c>
      <c r="C106" s="188" t="s">
        <v>1564</v>
      </c>
      <c r="D106" s="187"/>
      <c r="E106" s="187"/>
      <c r="F106" s="187"/>
      <c r="G106" s="186" t="s">
        <v>1563</v>
      </c>
    </row>
    <row r="107" spans="1:7" ht="34.5" thickBot="1" x14ac:dyDescent="0.3">
      <c r="A107" s="185"/>
      <c r="B107" s="184"/>
      <c r="C107" s="183" t="s">
        <v>1562</v>
      </c>
      <c r="D107" s="183" t="s">
        <v>1502</v>
      </c>
      <c r="E107" s="183" t="s">
        <v>1561</v>
      </c>
      <c r="F107" s="183" t="s">
        <v>1560</v>
      </c>
      <c r="G107" s="182"/>
    </row>
    <row r="108" spans="1:7" ht="12" thickTop="1" x14ac:dyDescent="0.25">
      <c r="A108" s="181" t="s">
        <v>1559</v>
      </c>
      <c r="B108" s="180">
        <v>0</v>
      </c>
      <c r="C108" s="180">
        <v>10000</v>
      </c>
      <c r="D108" s="180">
        <v>0</v>
      </c>
      <c r="E108" s="180">
        <v>10000</v>
      </c>
      <c r="F108" s="180">
        <v>0</v>
      </c>
      <c r="G108" s="179">
        <f>B108+D108</f>
        <v>0</v>
      </c>
    </row>
    <row r="109" spans="1:7" x14ac:dyDescent="0.25">
      <c r="A109" s="178">
        <v>458104</v>
      </c>
      <c r="B109" s="37">
        <v>0</v>
      </c>
      <c r="C109" s="37">
        <v>10000</v>
      </c>
      <c r="D109" s="37">
        <v>0</v>
      </c>
      <c r="E109" s="37">
        <v>10000</v>
      </c>
      <c r="F109" s="37">
        <v>0</v>
      </c>
      <c r="G109" s="177">
        <f>B109+D109</f>
        <v>0</v>
      </c>
    </row>
    <row r="110" spans="1:7" x14ac:dyDescent="0.25">
      <c r="A110" s="176" t="s">
        <v>1558</v>
      </c>
      <c r="B110" s="175">
        <v>0</v>
      </c>
      <c r="C110" s="175">
        <v>0</v>
      </c>
      <c r="D110" s="175">
        <v>0</v>
      </c>
      <c r="E110" s="175">
        <v>0</v>
      </c>
      <c r="F110" s="175">
        <v>0</v>
      </c>
      <c r="G110" s="174">
        <f>B110+D110</f>
        <v>0</v>
      </c>
    </row>
    <row r="111" spans="1:7" x14ac:dyDescent="0.25">
      <c r="A111" s="176" t="s">
        <v>1557</v>
      </c>
      <c r="B111" s="175">
        <v>0</v>
      </c>
      <c r="C111" s="175">
        <v>0</v>
      </c>
      <c r="D111" s="175">
        <v>0</v>
      </c>
      <c r="E111" s="175">
        <v>0</v>
      </c>
      <c r="F111" s="175">
        <v>0</v>
      </c>
      <c r="G111" s="174">
        <f>B111+D111</f>
        <v>0</v>
      </c>
    </row>
    <row r="112" spans="1:7" ht="12" thickBot="1" x14ac:dyDescent="0.3">
      <c r="A112" s="173" t="s">
        <v>1556</v>
      </c>
      <c r="B112" s="172">
        <v>0</v>
      </c>
      <c r="C112" s="172">
        <v>0</v>
      </c>
      <c r="D112" s="172">
        <v>0</v>
      </c>
      <c r="E112" s="172">
        <v>0</v>
      </c>
      <c r="F112" s="172">
        <v>0</v>
      </c>
      <c r="G112" s="171">
        <v>0</v>
      </c>
    </row>
    <row r="113" spans="1:7" ht="12.75" thickTop="1" thickBot="1" x14ac:dyDescent="0.3">
      <c r="A113" s="170" t="s">
        <v>1555</v>
      </c>
      <c r="B113" s="169">
        <f>B108-B112</f>
        <v>0</v>
      </c>
      <c r="C113" s="169">
        <f>C108-C112</f>
        <v>10000</v>
      </c>
      <c r="D113" s="169">
        <f>D108-D112</f>
        <v>0</v>
      </c>
      <c r="E113" s="169">
        <f>E108-E112</f>
        <v>10000</v>
      </c>
      <c r="F113" s="169">
        <f>F108-F112</f>
        <v>0</v>
      </c>
      <c r="G113" s="168">
        <f>G108-G112</f>
        <v>0</v>
      </c>
    </row>
    <row r="114" spans="1:7" ht="12" thickTop="1" x14ac:dyDescent="0.25">
      <c r="A114" s="181" t="s">
        <v>1554</v>
      </c>
      <c r="B114" s="180">
        <v>0</v>
      </c>
      <c r="C114" s="180">
        <v>0</v>
      </c>
      <c r="D114" s="180">
        <v>0</v>
      </c>
      <c r="E114" s="180">
        <v>0</v>
      </c>
      <c r="F114" s="180">
        <v>0</v>
      </c>
      <c r="G114" s="179">
        <f>B114+D114</f>
        <v>0</v>
      </c>
    </row>
    <row r="115" spans="1:7" x14ac:dyDescent="0.25">
      <c r="A115" s="178" t="s">
        <v>1568</v>
      </c>
      <c r="B115" s="37">
        <v>0</v>
      </c>
      <c r="C115" s="37">
        <v>0</v>
      </c>
      <c r="D115" s="37">
        <v>0</v>
      </c>
      <c r="E115" s="37">
        <v>0</v>
      </c>
      <c r="F115" s="37">
        <v>0</v>
      </c>
      <c r="G115" s="177">
        <f>B115+D115</f>
        <v>0</v>
      </c>
    </row>
    <row r="116" spans="1:7" x14ac:dyDescent="0.25">
      <c r="A116" s="176" t="s">
        <v>1552</v>
      </c>
      <c r="B116" s="175">
        <v>0</v>
      </c>
      <c r="C116" s="175">
        <v>0</v>
      </c>
      <c r="D116" s="175">
        <v>0</v>
      </c>
      <c r="E116" s="175">
        <v>0</v>
      </c>
      <c r="F116" s="175">
        <v>0</v>
      </c>
      <c r="G116" s="174">
        <f>B116+D116</f>
        <v>0</v>
      </c>
    </row>
    <row r="117" spans="1:7" x14ac:dyDescent="0.25">
      <c r="A117" s="176" t="s">
        <v>1551</v>
      </c>
      <c r="B117" s="175">
        <v>0</v>
      </c>
      <c r="C117" s="175">
        <v>0</v>
      </c>
      <c r="D117" s="175">
        <v>0</v>
      </c>
      <c r="E117" s="175">
        <v>0</v>
      </c>
      <c r="F117" s="175">
        <v>0</v>
      </c>
      <c r="G117" s="174">
        <f>B117+D117</f>
        <v>0</v>
      </c>
    </row>
    <row r="118" spans="1:7" ht="12" thickBot="1" x14ac:dyDescent="0.3">
      <c r="A118" s="173" t="s">
        <v>1550</v>
      </c>
      <c r="B118" s="172">
        <v>0</v>
      </c>
      <c r="C118" s="172">
        <v>0</v>
      </c>
      <c r="D118" s="172">
        <v>0</v>
      </c>
      <c r="E118" s="172">
        <v>0</v>
      </c>
      <c r="F118" s="172">
        <v>0</v>
      </c>
      <c r="G118" s="171">
        <v>0</v>
      </c>
    </row>
    <row r="119" spans="1:7" ht="12.75" thickTop="1" thickBot="1" x14ac:dyDescent="0.3">
      <c r="A119" s="170" t="s">
        <v>1549</v>
      </c>
      <c r="B119" s="169">
        <f>B114-B118</f>
        <v>0</v>
      </c>
      <c r="C119" s="169">
        <f>C114-C118</f>
        <v>0</v>
      </c>
      <c r="D119" s="169">
        <f>D114-D118</f>
        <v>0</v>
      </c>
      <c r="E119" s="169">
        <f>E114-E118</f>
        <v>0</v>
      </c>
      <c r="F119" s="169">
        <f>F114-F118</f>
        <v>0</v>
      </c>
      <c r="G119" s="168">
        <f>G114-G118</f>
        <v>0</v>
      </c>
    </row>
    <row r="120" spans="1:7" ht="12" thickTop="1" x14ac:dyDescent="0.25">
      <c r="A120" s="167" t="s">
        <v>1548</v>
      </c>
    </row>
    <row r="121" spans="1:7" x14ac:dyDescent="0.25">
      <c r="A121" s="167" t="s">
        <v>1547</v>
      </c>
    </row>
    <row r="122" spans="1:7" x14ac:dyDescent="0.25">
      <c r="A122" s="167" t="s">
        <v>1546</v>
      </c>
    </row>
    <row r="123" spans="1:7" x14ac:dyDescent="0.25">
      <c r="A123" s="167" t="s">
        <v>1545</v>
      </c>
    </row>
    <row r="124" spans="1:7" ht="12" thickBot="1" x14ac:dyDescent="0.3"/>
    <row r="125" spans="1:7" ht="14.25" thickTop="1" thickBot="1" x14ac:dyDescent="0.3">
      <c r="A125" s="194" t="s">
        <v>1567</v>
      </c>
      <c r="B125" s="193" t="s">
        <v>1566</v>
      </c>
      <c r="C125" s="192"/>
      <c r="D125" s="192"/>
      <c r="E125" s="192"/>
      <c r="F125" s="192"/>
      <c r="G125" s="191"/>
    </row>
    <row r="126" spans="1:7" ht="13.5" thickTop="1" x14ac:dyDescent="0.25">
      <c r="A126" s="190"/>
      <c r="B126" s="189" t="s">
        <v>1565</v>
      </c>
      <c r="C126" s="188" t="s">
        <v>1564</v>
      </c>
      <c r="D126" s="187"/>
      <c r="E126" s="187"/>
      <c r="F126" s="187"/>
      <c r="G126" s="186" t="s">
        <v>1563</v>
      </c>
    </row>
    <row r="127" spans="1:7" ht="34.5" thickBot="1" x14ac:dyDescent="0.3">
      <c r="A127" s="185"/>
      <c r="B127" s="184"/>
      <c r="C127" s="183" t="s">
        <v>1562</v>
      </c>
      <c r="D127" s="183" t="s">
        <v>1502</v>
      </c>
      <c r="E127" s="183" t="s">
        <v>1561</v>
      </c>
      <c r="F127" s="183" t="s">
        <v>1560</v>
      </c>
      <c r="G127" s="182"/>
    </row>
    <row r="128" spans="1:7" ht="12" thickTop="1" x14ac:dyDescent="0.25">
      <c r="A128" s="181" t="s">
        <v>1559</v>
      </c>
      <c r="B128" s="180">
        <v>0</v>
      </c>
      <c r="C128" s="180">
        <v>229800</v>
      </c>
      <c r="D128" s="180">
        <v>229378.38</v>
      </c>
      <c r="E128" s="180">
        <v>421.62</v>
      </c>
      <c r="F128" s="180">
        <v>0</v>
      </c>
      <c r="G128" s="179">
        <f>B128+D128</f>
        <v>229378.38</v>
      </c>
    </row>
    <row r="129" spans="1:7" x14ac:dyDescent="0.25">
      <c r="A129" s="178">
        <v>458105</v>
      </c>
      <c r="B129" s="37">
        <v>0</v>
      </c>
      <c r="C129" s="37">
        <v>229800</v>
      </c>
      <c r="D129" s="37">
        <v>229378.38</v>
      </c>
      <c r="E129" s="37">
        <v>421.62</v>
      </c>
      <c r="F129" s="37">
        <v>0</v>
      </c>
      <c r="G129" s="177">
        <f>B129+D129</f>
        <v>229378.38</v>
      </c>
    </row>
    <row r="130" spans="1:7" x14ac:dyDescent="0.25">
      <c r="A130" s="176" t="s">
        <v>1558</v>
      </c>
      <c r="B130" s="175">
        <v>0</v>
      </c>
      <c r="C130" s="175">
        <v>0</v>
      </c>
      <c r="D130" s="175">
        <v>0</v>
      </c>
      <c r="E130" s="175">
        <v>0</v>
      </c>
      <c r="F130" s="175">
        <v>0</v>
      </c>
      <c r="G130" s="174">
        <f>B130+D130</f>
        <v>0</v>
      </c>
    </row>
    <row r="131" spans="1:7" x14ac:dyDescent="0.25">
      <c r="A131" s="176" t="s">
        <v>1557</v>
      </c>
      <c r="B131" s="175">
        <v>0</v>
      </c>
      <c r="C131" s="175">
        <v>0</v>
      </c>
      <c r="D131" s="175">
        <v>0</v>
      </c>
      <c r="E131" s="175">
        <v>0</v>
      </c>
      <c r="F131" s="175">
        <v>0</v>
      </c>
      <c r="G131" s="174">
        <f>B131+D131</f>
        <v>0</v>
      </c>
    </row>
    <row r="132" spans="1:7" ht="12" thickBot="1" x14ac:dyDescent="0.3">
      <c r="A132" s="173" t="s">
        <v>1556</v>
      </c>
      <c r="B132" s="172">
        <v>0</v>
      </c>
      <c r="C132" s="172">
        <v>0</v>
      </c>
      <c r="D132" s="172">
        <v>0</v>
      </c>
      <c r="E132" s="172">
        <v>0</v>
      </c>
      <c r="F132" s="172">
        <v>0</v>
      </c>
      <c r="G132" s="171">
        <v>0</v>
      </c>
    </row>
    <row r="133" spans="1:7" ht="12.75" thickTop="1" thickBot="1" x14ac:dyDescent="0.3">
      <c r="A133" s="170" t="s">
        <v>1555</v>
      </c>
      <c r="B133" s="169">
        <f>B128-B132</f>
        <v>0</v>
      </c>
      <c r="C133" s="169">
        <f>C128-C132</f>
        <v>229800</v>
      </c>
      <c r="D133" s="169">
        <f>D128-D132</f>
        <v>229378.38</v>
      </c>
      <c r="E133" s="169">
        <f>E128-E132</f>
        <v>421.62</v>
      </c>
      <c r="F133" s="169">
        <f>F128-F132</f>
        <v>0</v>
      </c>
      <c r="G133" s="168">
        <f>G128-G132</f>
        <v>229378.38</v>
      </c>
    </row>
    <row r="134" spans="1:7" ht="12" thickTop="1" x14ac:dyDescent="0.25">
      <c r="A134" s="181" t="s">
        <v>1554</v>
      </c>
      <c r="B134" s="180">
        <v>0</v>
      </c>
      <c r="C134" s="180">
        <v>400000</v>
      </c>
      <c r="D134" s="180">
        <v>639491.69999999995</v>
      </c>
      <c r="E134" s="180">
        <v>0</v>
      </c>
      <c r="F134" s="180">
        <v>-239491.7</v>
      </c>
      <c r="G134" s="179">
        <f>B134+D134</f>
        <v>639491.69999999995</v>
      </c>
    </row>
    <row r="135" spans="1:7" x14ac:dyDescent="0.25">
      <c r="A135" s="178" t="s">
        <v>1553</v>
      </c>
      <c r="B135" s="37">
        <v>0</v>
      </c>
      <c r="C135" s="37">
        <v>400000</v>
      </c>
      <c r="D135" s="37">
        <v>639491.69999999995</v>
      </c>
      <c r="E135" s="37">
        <v>0</v>
      </c>
      <c r="F135" s="37">
        <v>-239491.7</v>
      </c>
      <c r="G135" s="177">
        <f>B135+D135</f>
        <v>639491.69999999995</v>
      </c>
    </row>
    <row r="136" spans="1:7" x14ac:dyDescent="0.25">
      <c r="A136" s="176" t="s">
        <v>1552</v>
      </c>
      <c r="B136" s="175">
        <v>0</v>
      </c>
      <c r="C136" s="175">
        <v>0</v>
      </c>
      <c r="D136" s="175">
        <v>0</v>
      </c>
      <c r="E136" s="175">
        <v>0</v>
      </c>
      <c r="F136" s="175">
        <v>0</v>
      </c>
      <c r="G136" s="174">
        <f>B136+D136</f>
        <v>0</v>
      </c>
    </row>
    <row r="137" spans="1:7" x14ac:dyDescent="0.25">
      <c r="A137" s="176" t="s">
        <v>1551</v>
      </c>
      <c r="B137" s="175">
        <v>0</v>
      </c>
      <c r="C137" s="175">
        <v>0</v>
      </c>
      <c r="D137" s="175">
        <v>0</v>
      </c>
      <c r="E137" s="175">
        <v>0</v>
      </c>
      <c r="F137" s="175">
        <v>0</v>
      </c>
      <c r="G137" s="174">
        <f>B137+D137</f>
        <v>0</v>
      </c>
    </row>
    <row r="138" spans="1:7" ht="12" thickBot="1" x14ac:dyDescent="0.3">
      <c r="A138" s="173" t="s">
        <v>1550</v>
      </c>
      <c r="B138" s="172">
        <v>0</v>
      </c>
      <c r="C138" s="172">
        <v>0</v>
      </c>
      <c r="D138" s="172">
        <v>0</v>
      </c>
      <c r="E138" s="172">
        <v>0</v>
      </c>
      <c r="F138" s="172">
        <v>0</v>
      </c>
      <c r="G138" s="171">
        <v>0</v>
      </c>
    </row>
    <row r="139" spans="1:7" ht="12.75" thickTop="1" thickBot="1" x14ac:dyDescent="0.3">
      <c r="A139" s="170" t="s">
        <v>1549</v>
      </c>
      <c r="B139" s="169">
        <f>B134-B138</f>
        <v>0</v>
      </c>
      <c r="C139" s="169">
        <f>C134-C138</f>
        <v>400000</v>
      </c>
      <c r="D139" s="169">
        <f>D134-D138</f>
        <v>639491.69999999995</v>
      </c>
      <c r="E139" s="169">
        <f>E134-E138</f>
        <v>0</v>
      </c>
      <c r="F139" s="169">
        <f>F134-F138</f>
        <v>-239491.7</v>
      </c>
      <c r="G139" s="168">
        <f>G134-G138</f>
        <v>639491.69999999995</v>
      </c>
    </row>
    <row r="140" spans="1:7" ht="12" thickTop="1" x14ac:dyDescent="0.25">
      <c r="A140" s="167" t="s">
        <v>1548</v>
      </c>
    </row>
    <row r="141" spans="1:7" x14ac:dyDescent="0.25">
      <c r="A141" s="167" t="s">
        <v>1547</v>
      </c>
    </row>
    <row r="142" spans="1:7" x14ac:dyDescent="0.25">
      <c r="A142" s="167" t="s">
        <v>1546</v>
      </c>
    </row>
    <row r="143" spans="1:7" x14ac:dyDescent="0.25">
      <c r="A143" s="167" t="s">
        <v>1545</v>
      </c>
    </row>
  </sheetData>
  <mergeCells count="38">
    <mergeCell ref="A1:F1"/>
    <mergeCell ref="A2:F2"/>
    <mergeCell ref="A4:G4"/>
    <mergeCell ref="B125:G125"/>
    <mergeCell ref="A126:A127"/>
    <mergeCell ref="B126:B127"/>
    <mergeCell ref="C126:F126"/>
    <mergeCell ref="G126:G127"/>
    <mergeCell ref="B105:G105"/>
    <mergeCell ref="A106:A107"/>
    <mergeCell ref="B106:B107"/>
    <mergeCell ref="C106:F106"/>
    <mergeCell ref="G106:G107"/>
    <mergeCell ref="B85:G85"/>
    <mergeCell ref="A86:A87"/>
    <mergeCell ref="B86:B87"/>
    <mergeCell ref="C86:F86"/>
    <mergeCell ref="G86:G87"/>
    <mergeCell ref="B65:G65"/>
    <mergeCell ref="A66:A67"/>
    <mergeCell ref="B66:B67"/>
    <mergeCell ref="C66:F66"/>
    <mergeCell ref="G66:G67"/>
    <mergeCell ref="B45:G45"/>
    <mergeCell ref="A46:A47"/>
    <mergeCell ref="B46:B47"/>
    <mergeCell ref="C46:F46"/>
    <mergeCell ref="G46:G47"/>
    <mergeCell ref="B25:G25"/>
    <mergeCell ref="A26:A27"/>
    <mergeCell ref="B26:B27"/>
    <mergeCell ref="C26:F26"/>
    <mergeCell ref="G26:G27"/>
    <mergeCell ref="B5:G5"/>
    <mergeCell ref="A6:A7"/>
    <mergeCell ref="B6:B7"/>
    <mergeCell ref="C6:F6"/>
    <mergeCell ref="G6:G7"/>
  </mergeCells>
  <printOptions horizontalCentered="1"/>
  <pageMargins left="7.8740157480314973E-2" right="7.8740157480314973E-2" top="0.39370078740157477" bottom="0.39370078740157477" header="0.39370078740157477" footer="0.19685039370078738"/>
  <pageSetup paperSize="9" scale="80" pageOrder="overThenDown" orientation="portrait" verticalDpi="0" r:id="rId1"/>
  <rowBreaks count="6" manualBreakCount="6">
    <brk id="24" max="16383" man="1"/>
    <brk id="44" max="16383" man="1"/>
    <brk id="64" max="16383" man="1"/>
    <brk id="84" max="16383" man="1"/>
    <brk id="104" max="16383" man="1"/>
    <brk id="12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activeCell="A26" sqref="A26"/>
    </sheetView>
  </sheetViews>
  <sheetFormatPr baseColWidth="10" defaultRowHeight="11.25" x14ac:dyDescent="0.25"/>
  <cols>
    <col min="1" max="1" width="8.7109375" style="65" customWidth="1"/>
    <col min="2" max="2" width="35.7109375" style="65" customWidth="1"/>
    <col min="3" max="6" width="12.7109375" style="65" customWidth="1"/>
    <col min="7" max="16384" width="11.42578125" style="65"/>
  </cols>
  <sheetData>
    <row r="1" spans="1:5" ht="13.5" thickTop="1" x14ac:dyDescent="0.25">
      <c r="A1" s="159" t="s">
        <v>41</v>
      </c>
      <c r="B1" s="158"/>
      <c r="C1" s="158"/>
      <c r="D1" s="158"/>
      <c r="E1" s="157" t="s">
        <v>21</v>
      </c>
    </row>
    <row r="2" spans="1:5" ht="12.75" x14ac:dyDescent="0.25">
      <c r="A2" s="156" t="s">
        <v>1509</v>
      </c>
      <c r="B2" s="109"/>
      <c r="C2" s="109"/>
      <c r="D2" s="109"/>
      <c r="E2" s="155"/>
    </row>
    <row r="3" spans="1:5" ht="13.5" thickBot="1" x14ac:dyDescent="0.3">
      <c r="A3" s="154" t="s">
        <v>1544</v>
      </c>
      <c r="B3" s="153"/>
      <c r="C3" s="153"/>
      <c r="D3" s="153"/>
      <c r="E3" s="152" t="s">
        <v>1543</v>
      </c>
    </row>
    <row r="4" spans="1:5" ht="12" thickTop="1" x14ac:dyDescent="0.25"/>
    <row r="5" spans="1:5" ht="12.75" x14ac:dyDescent="0.25">
      <c r="A5" s="92" t="s">
        <v>1542</v>
      </c>
      <c r="B5" s="91"/>
      <c r="C5" s="91"/>
      <c r="D5" s="91"/>
      <c r="E5" s="91"/>
    </row>
    <row r="6" spans="1:5" ht="12" thickBot="1" x14ac:dyDescent="0.3"/>
    <row r="7" spans="1:5" ht="46.5" thickTop="1" thickBot="1" x14ac:dyDescent="0.3">
      <c r="A7" s="151" t="s">
        <v>1505</v>
      </c>
      <c r="B7" s="129" t="s">
        <v>1504</v>
      </c>
      <c r="C7" s="129" t="s">
        <v>1541</v>
      </c>
      <c r="D7" s="128" t="s">
        <v>1502</v>
      </c>
    </row>
    <row r="8" spans="1:5" ht="24.95" customHeight="1" thickTop="1" x14ac:dyDescent="0.25">
      <c r="A8" s="166" t="s">
        <v>1540</v>
      </c>
      <c r="B8" s="165"/>
      <c r="C8" s="148">
        <v>26957000</v>
      </c>
      <c r="D8" s="147">
        <v>26816899.850000001</v>
      </c>
    </row>
    <row r="9" spans="1:5" ht="12.75" x14ac:dyDescent="0.25">
      <c r="A9" s="144" t="s">
        <v>1539</v>
      </c>
      <c r="B9" s="102"/>
      <c r="C9" s="68">
        <v>23580000</v>
      </c>
      <c r="D9" s="142">
        <v>23534176.850000001</v>
      </c>
    </row>
    <row r="10" spans="1:5" ht="22.5" x14ac:dyDescent="0.25">
      <c r="A10" s="146" t="s">
        <v>1538</v>
      </c>
      <c r="B10" s="87" t="s">
        <v>1537</v>
      </c>
      <c r="C10" s="86">
        <v>980000</v>
      </c>
      <c r="D10" s="145">
        <v>980000</v>
      </c>
    </row>
    <row r="11" spans="1:5" x14ac:dyDescent="0.25">
      <c r="A11" s="146" t="s">
        <v>1536</v>
      </c>
      <c r="B11" s="87" t="s">
        <v>1535</v>
      </c>
      <c r="C11" s="86">
        <v>22600000</v>
      </c>
      <c r="D11" s="145">
        <v>22554176.850000001</v>
      </c>
    </row>
    <row r="12" spans="1:5" ht="24.95" customHeight="1" x14ac:dyDescent="0.25">
      <c r="A12" s="164" t="s">
        <v>1534</v>
      </c>
      <c r="B12" s="143"/>
      <c r="C12" s="68">
        <v>3377000</v>
      </c>
      <c r="D12" s="142">
        <v>3282723</v>
      </c>
    </row>
    <row r="13" spans="1:5" ht="33.75" x14ac:dyDescent="0.25">
      <c r="A13" s="146" t="s">
        <v>1533</v>
      </c>
      <c r="B13" s="87" t="s">
        <v>1532</v>
      </c>
      <c r="C13" s="86">
        <v>71500</v>
      </c>
      <c r="D13" s="145">
        <v>63960</v>
      </c>
    </row>
    <row r="14" spans="1:5" ht="22.5" x14ac:dyDescent="0.25">
      <c r="A14" s="146" t="s">
        <v>1531</v>
      </c>
      <c r="B14" s="87" t="s">
        <v>1530</v>
      </c>
      <c r="C14" s="86">
        <v>126000</v>
      </c>
      <c r="D14" s="145">
        <v>125414</v>
      </c>
    </row>
    <row r="15" spans="1:5" ht="22.5" x14ac:dyDescent="0.25">
      <c r="A15" s="146" t="s">
        <v>1529</v>
      </c>
      <c r="B15" s="87" t="s">
        <v>1528</v>
      </c>
      <c r="C15" s="86">
        <v>100000</v>
      </c>
      <c r="D15" s="145">
        <v>98156</v>
      </c>
    </row>
    <row r="16" spans="1:5" ht="33.75" x14ac:dyDescent="0.25">
      <c r="A16" s="146" t="s">
        <v>1527</v>
      </c>
      <c r="B16" s="87" t="s">
        <v>1526</v>
      </c>
      <c r="C16" s="86">
        <v>94000</v>
      </c>
      <c r="D16" s="145">
        <v>93338</v>
      </c>
    </row>
    <row r="17" spans="1:6" ht="22.5" x14ac:dyDescent="0.25">
      <c r="A17" s="146" t="s">
        <v>1525</v>
      </c>
      <c r="B17" s="87" t="s">
        <v>1524</v>
      </c>
      <c r="C17" s="86">
        <v>143000</v>
      </c>
      <c r="D17" s="145">
        <v>113176</v>
      </c>
    </row>
    <row r="18" spans="1:6" ht="22.5" x14ac:dyDescent="0.25">
      <c r="A18" s="146" t="s">
        <v>1523</v>
      </c>
      <c r="B18" s="87" t="s">
        <v>1522</v>
      </c>
      <c r="C18" s="86">
        <v>35000</v>
      </c>
      <c r="D18" s="145">
        <v>33254</v>
      </c>
    </row>
    <row r="19" spans="1:6" ht="22.5" x14ac:dyDescent="0.25">
      <c r="A19" s="146" t="s">
        <v>1521</v>
      </c>
      <c r="B19" s="87" t="s">
        <v>1520</v>
      </c>
      <c r="C19" s="86">
        <v>7500</v>
      </c>
      <c r="D19" s="145">
        <v>7339</v>
      </c>
    </row>
    <row r="20" spans="1:6" ht="22.5" x14ac:dyDescent="0.25">
      <c r="A20" s="146" t="s">
        <v>1519</v>
      </c>
      <c r="B20" s="87" t="s">
        <v>1518</v>
      </c>
      <c r="C20" s="86">
        <v>2750000</v>
      </c>
      <c r="D20" s="145">
        <v>2748086</v>
      </c>
    </row>
    <row r="21" spans="1:6" ht="12" thickBot="1" x14ac:dyDescent="0.3">
      <c r="A21" s="163" t="s">
        <v>1517</v>
      </c>
      <c r="B21" s="162" t="s">
        <v>1516</v>
      </c>
      <c r="C21" s="161">
        <v>50000</v>
      </c>
      <c r="D21" s="160">
        <v>0</v>
      </c>
    </row>
    <row r="22" spans="1:6" ht="12.75" thickTop="1" thickBot="1" x14ac:dyDescent="0.3"/>
    <row r="23" spans="1:6" ht="57.75" thickTop="1" thickBot="1" x14ac:dyDescent="0.3">
      <c r="C23" s="130" t="s">
        <v>1515</v>
      </c>
      <c r="D23" s="129" t="s">
        <v>1514</v>
      </c>
      <c r="E23" s="129" t="s">
        <v>1513</v>
      </c>
      <c r="F23" s="128" t="s">
        <v>1512</v>
      </c>
    </row>
    <row r="24" spans="1:6" ht="24" thickTop="1" thickBot="1" x14ac:dyDescent="0.3">
      <c r="B24" s="127" t="s">
        <v>1511</v>
      </c>
      <c r="C24" s="126">
        <f>$D$8</f>
        <v>26816899.850000001</v>
      </c>
      <c r="D24" s="126">
        <v>19670181.370000001</v>
      </c>
      <c r="E24" s="126">
        <v>30563160.73</v>
      </c>
      <c r="F24" s="125">
        <f>SUM(C24:E24)</f>
        <v>77050241.950000003</v>
      </c>
    </row>
    <row r="25" spans="1:6" ht="12" thickTop="1" x14ac:dyDescent="0.25"/>
    <row r="26" spans="1:6" ht="9" customHeight="1" x14ac:dyDescent="0.25">
      <c r="A26" s="113" t="s">
        <v>1510</v>
      </c>
    </row>
  </sheetData>
  <mergeCells count="7">
    <mergeCell ref="A12:B12"/>
    <mergeCell ref="A1:D1"/>
    <mergeCell ref="A2:D2"/>
    <mergeCell ref="A3:D3"/>
    <mergeCell ref="A5:E5"/>
    <mergeCell ref="A8:B8"/>
    <mergeCell ref="A9:B9"/>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election activeCell="A72" sqref="A72:A73"/>
    </sheetView>
  </sheetViews>
  <sheetFormatPr baseColWidth="10" defaultRowHeight="11.25" x14ac:dyDescent="0.25"/>
  <cols>
    <col min="1" max="1" width="8.7109375" style="65" customWidth="1"/>
    <col min="2" max="2" width="35.7109375" style="65" customWidth="1"/>
    <col min="3" max="7" width="12.7109375" style="65" customWidth="1"/>
    <col min="8" max="16384" width="11.42578125" style="65"/>
  </cols>
  <sheetData>
    <row r="1" spans="1:6" ht="13.5" thickTop="1" x14ac:dyDescent="0.25">
      <c r="A1" s="159" t="s">
        <v>41</v>
      </c>
      <c r="B1" s="158"/>
      <c r="C1" s="158"/>
      <c r="D1" s="158"/>
      <c r="E1" s="158"/>
      <c r="F1" s="157" t="s">
        <v>21</v>
      </c>
    </row>
    <row r="2" spans="1:6" ht="12.75" x14ac:dyDescent="0.25">
      <c r="A2" s="156" t="s">
        <v>1509</v>
      </c>
      <c r="B2" s="109"/>
      <c r="C2" s="109"/>
      <c r="D2" s="109"/>
      <c r="E2" s="109"/>
      <c r="F2" s="155"/>
    </row>
    <row r="3" spans="1:6" ht="13.5" thickBot="1" x14ac:dyDescent="0.3">
      <c r="A3" s="154" t="s">
        <v>1508</v>
      </c>
      <c r="B3" s="153"/>
      <c r="C3" s="153"/>
      <c r="D3" s="153"/>
      <c r="E3" s="153"/>
      <c r="F3" s="152" t="s">
        <v>1507</v>
      </c>
    </row>
    <row r="4" spans="1:6" ht="12" thickTop="1" x14ac:dyDescent="0.25"/>
    <row r="5" spans="1:6" ht="12.75" x14ac:dyDescent="0.25">
      <c r="A5" s="92" t="s">
        <v>1506</v>
      </c>
      <c r="B5" s="91"/>
      <c r="C5" s="91"/>
      <c r="D5" s="91"/>
      <c r="E5" s="91"/>
      <c r="F5" s="91"/>
    </row>
    <row r="6" spans="1:6" ht="12" thickBot="1" x14ac:dyDescent="0.3"/>
    <row r="7" spans="1:6" ht="46.5" thickTop="1" thickBot="1" x14ac:dyDescent="0.3">
      <c r="A7" s="151" t="s">
        <v>1505</v>
      </c>
      <c r="B7" s="129" t="s">
        <v>1504</v>
      </c>
      <c r="C7" s="129" t="s">
        <v>1503</v>
      </c>
      <c r="D7" s="128" t="s">
        <v>1502</v>
      </c>
    </row>
    <row r="8" spans="1:6" ht="13.5" thickTop="1" x14ac:dyDescent="0.25">
      <c r="A8" s="150" t="s">
        <v>1501</v>
      </c>
      <c r="B8" s="149"/>
      <c r="C8" s="148">
        <v>109053693.61</v>
      </c>
      <c r="D8" s="147">
        <v>50496899.020000003</v>
      </c>
    </row>
    <row r="9" spans="1:6" ht="12.75" x14ac:dyDescent="0.25">
      <c r="A9" s="144" t="s">
        <v>1500</v>
      </c>
      <c r="B9" s="102"/>
      <c r="C9" s="68">
        <v>10345142</v>
      </c>
      <c r="D9" s="142">
        <v>10721573.210000001</v>
      </c>
    </row>
    <row r="10" spans="1:6" x14ac:dyDescent="0.25">
      <c r="A10" s="146" t="s">
        <v>1499</v>
      </c>
      <c r="B10" s="87" t="s">
        <v>1498</v>
      </c>
      <c r="C10" s="86">
        <v>9500000</v>
      </c>
      <c r="D10" s="145">
        <v>9872520</v>
      </c>
    </row>
    <row r="11" spans="1:6" x14ac:dyDescent="0.25">
      <c r="A11" s="146" t="s">
        <v>1497</v>
      </c>
      <c r="B11" s="87" t="s">
        <v>1496</v>
      </c>
      <c r="C11" s="86">
        <v>30000</v>
      </c>
      <c r="D11" s="145">
        <v>37191.21</v>
      </c>
    </row>
    <row r="12" spans="1:6" x14ac:dyDescent="0.25">
      <c r="A12" s="146" t="s">
        <v>1495</v>
      </c>
      <c r="B12" s="87" t="s">
        <v>1494</v>
      </c>
      <c r="C12" s="86">
        <v>8000</v>
      </c>
      <c r="D12" s="145">
        <v>4720</v>
      </c>
    </row>
    <row r="13" spans="1:6" x14ac:dyDescent="0.25">
      <c r="A13" s="146" t="s">
        <v>1493</v>
      </c>
      <c r="B13" s="87" t="s">
        <v>1492</v>
      </c>
      <c r="C13" s="86">
        <v>807142</v>
      </c>
      <c r="D13" s="145">
        <v>807142</v>
      </c>
    </row>
    <row r="14" spans="1:6" ht="12.75" x14ac:dyDescent="0.25">
      <c r="A14" s="144" t="s">
        <v>1491</v>
      </c>
      <c r="B14" s="143"/>
      <c r="C14" s="68">
        <v>98708551.609999999</v>
      </c>
      <c r="D14" s="142">
        <v>39775325.810000002</v>
      </c>
    </row>
    <row r="15" spans="1:6" x14ac:dyDescent="0.25">
      <c r="A15" s="141" t="s">
        <v>1490</v>
      </c>
      <c r="B15" s="140" t="s">
        <v>1489</v>
      </c>
      <c r="C15" s="139">
        <v>0</v>
      </c>
      <c r="D15" s="138">
        <v>6000</v>
      </c>
    </row>
    <row r="16" spans="1:6" x14ac:dyDescent="0.25">
      <c r="A16" s="141" t="s">
        <v>1488</v>
      </c>
      <c r="B16" s="140" t="s">
        <v>1487</v>
      </c>
      <c r="C16" s="139">
        <v>374000</v>
      </c>
      <c r="D16" s="138">
        <v>373263</v>
      </c>
    </row>
    <row r="17" spans="1:4" x14ac:dyDescent="0.25">
      <c r="A17" s="141" t="s">
        <v>1486</v>
      </c>
      <c r="B17" s="140" t="s">
        <v>1485</v>
      </c>
      <c r="C17" s="139">
        <v>15000</v>
      </c>
      <c r="D17" s="138">
        <v>14865</v>
      </c>
    </row>
    <row r="18" spans="1:4" x14ac:dyDescent="0.25">
      <c r="A18" s="141" t="s">
        <v>1484</v>
      </c>
      <c r="B18" s="140" t="s">
        <v>1455</v>
      </c>
      <c r="C18" s="139">
        <v>700000</v>
      </c>
      <c r="D18" s="138">
        <v>695359.85</v>
      </c>
    </row>
    <row r="19" spans="1:4" ht="22.5" x14ac:dyDescent="0.25">
      <c r="A19" s="141" t="s">
        <v>1483</v>
      </c>
      <c r="B19" s="140" t="s">
        <v>1482</v>
      </c>
      <c r="C19" s="139">
        <v>400000</v>
      </c>
      <c r="D19" s="138">
        <v>387874</v>
      </c>
    </row>
    <row r="20" spans="1:4" x14ac:dyDescent="0.25">
      <c r="A20" s="141" t="s">
        <v>1481</v>
      </c>
      <c r="B20" s="140" t="s">
        <v>1455</v>
      </c>
      <c r="C20" s="139">
        <v>320000</v>
      </c>
      <c r="D20" s="138">
        <v>315816</v>
      </c>
    </row>
    <row r="21" spans="1:4" x14ac:dyDescent="0.25">
      <c r="A21" s="141" t="s">
        <v>1480</v>
      </c>
      <c r="B21" s="140" t="s">
        <v>1455</v>
      </c>
      <c r="C21" s="139">
        <v>20000</v>
      </c>
      <c r="D21" s="138">
        <v>19715</v>
      </c>
    </row>
    <row r="22" spans="1:4" ht="22.5" x14ac:dyDescent="0.25">
      <c r="A22" s="141" t="s">
        <v>1479</v>
      </c>
      <c r="B22" s="140" t="s">
        <v>1461</v>
      </c>
      <c r="C22" s="139">
        <v>280000</v>
      </c>
      <c r="D22" s="138">
        <v>276820</v>
      </c>
    </row>
    <row r="23" spans="1:4" x14ac:dyDescent="0.25">
      <c r="A23" s="141" t="s">
        <v>1478</v>
      </c>
      <c r="B23" s="140" t="s">
        <v>1458</v>
      </c>
      <c r="C23" s="139">
        <v>435000</v>
      </c>
      <c r="D23" s="138">
        <v>433152.89</v>
      </c>
    </row>
    <row r="24" spans="1:4" x14ac:dyDescent="0.25">
      <c r="A24" s="141" t="s">
        <v>1477</v>
      </c>
      <c r="B24" s="140" t="s">
        <v>1455</v>
      </c>
      <c r="C24" s="139">
        <v>12685000</v>
      </c>
      <c r="D24" s="138">
        <v>12598988.470000001</v>
      </c>
    </row>
    <row r="25" spans="1:4" x14ac:dyDescent="0.25">
      <c r="A25" s="141" t="s">
        <v>1476</v>
      </c>
      <c r="B25" s="140" t="s">
        <v>1458</v>
      </c>
      <c r="C25" s="139">
        <v>94000</v>
      </c>
      <c r="D25" s="138">
        <v>89091.71</v>
      </c>
    </row>
    <row r="26" spans="1:4" x14ac:dyDescent="0.25">
      <c r="A26" s="141" t="s">
        <v>1475</v>
      </c>
      <c r="B26" s="140" t="s">
        <v>1455</v>
      </c>
      <c r="C26" s="139">
        <v>2720000</v>
      </c>
      <c r="D26" s="138">
        <v>2691572.24</v>
      </c>
    </row>
    <row r="27" spans="1:4" x14ac:dyDescent="0.25">
      <c r="A27" s="141" t="s">
        <v>1474</v>
      </c>
      <c r="B27" s="140" t="s">
        <v>1473</v>
      </c>
      <c r="C27" s="139">
        <v>2000</v>
      </c>
      <c r="D27" s="138">
        <v>2000</v>
      </c>
    </row>
    <row r="28" spans="1:4" x14ac:dyDescent="0.25">
      <c r="A28" s="141" t="s">
        <v>1472</v>
      </c>
      <c r="B28" s="140" t="s">
        <v>1455</v>
      </c>
      <c r="C28" s="139">
        <v>140000</v>
      </c>
      <c r="D28" s="138">
        <v>137655</v>
      </c>
    </row>
    <row r="29" spans="1:4" ht="22.5" x14ac:dyDescent="0.25">
      <c r="A29" s="141" t="s">
        <v>1471</v>
      </c>
      <c r="B29" s="140" t="s">
        <v>1461</v>
      </c>
      <c r="C29" s="139">
        <v>600000</v>
      </c>
      <c r="D29" s="138">
        <v>593117</v>
      </c>
    </row>
    <row r="30" spans="1:4" x14ac:dyDescent="0.25">
      <c r="A30" s="141" t="s">
        <v>1470</v>
      </c>
      <c r="B30" s="140" t="s">
        <v>1458</v>
      </c>
      <c r="C30" s="139">
        <v>144000</v>
      </c>
      <c r="D30" s="138">
        <v>143404.20000000001</v>
      </c>
    </row>
    <row r="31" spans="1:4" x14ac:dyDescent="0.25">
      <c r="A31" s="141" t="s">
        <v>1469</v>
      </c>
      <c r="B31" s="140" t="s">
        <v>1455</v>
      </c>
      <c r="C31" s="139">
        <v>2310000</v>
      </c>
      <c r="D31" s="138">
        <v>2281637.3199999998</v>
      </c>
    </row>
    <row r="32" spans="1:4" ht="22.5" x14ac:dyDescent="0.25">
      <c r="A32" s="141" t="s">
        <v>1468</v>
      </c>
      <c r="B32" s="140" t="s">
        <v>1461</v>
      </c>
      <c r="C32" s="139">
        <v>150</v>
      </c>
      <c r="D32" s="138">
        <v>118</v>
      </c>
    </row>
    <row r="33" spans="1:4" x14ac:dyDescent="0.25">
      <c r="A33" s="141" t="s">
        <v>1467</v>
      </c>
      <c r="B33" s="140" t="s">
        <v>1458</v>
      </c>
      <c r="C33" s="139">
        <v>12000</v>
      </c>
      <c r="D33" s="138">
        <v>11821</v>
      </c>
    </row>
    <row r="34" spans="1:4" x14ac:dyDescent="0.25">
      <c r="A34" s="141" t="s">
        <v>1466</v>
      </c>
      <c r="B34" s="140" t="s">
        <v>1455</v>
      </c>
      <c r="C34" s="139">
        <v>2130000</v>
      </c>
      <c r="D34" s="138">
        <v>2080065.15</v>
      </c>
    </row>
    <row r="35" spans="1:4" ht="22.5" x14ac:dyDescent="0.25">
      <c r="A35" s="141" t="s">
        <v>1465</v>
      </c>
      <c r="B35" s="140" t="s">
        <v>1461</v>
      </c>
      <c r="C35" s="139">
        <v>56000</v>
      </c>
      <c r="D35" s="138">
        <v>51893</v>
      </c>
    </row>
    <row r="36" spans="1:4" x14ac:dyDescent="0.25">
      <c r="A36" s="141" t="s">
        <v>1464</v>
      </c>
      <c r="B36" s="140" t="s">
        <v>1458</v>
      </c>
      <c r="C36" s="139">
        <v>955000</v>
      </c>
      <c r="D36" s="138">
        <v>822351.87</v>
      </c>
    </row>
    <row r="37" spans="1:4" x14ac:dyDescent="0.25">
      <c r="A37" s="141" t="s">
        <v>1463</v>
      </c>
      <c r="B37" s="140" t="s">
        <v>1455</v>
      </c>
      <c r="C37" s="139">
        <v>570000</v>
      </c>
      <c r="D37" s="138">
        <v>561168</v>
      </c>
    </row>
    <row r="38" spans="1:4" ht="22.5" x14ac:dyDescent="0.25">
      <c r="A38" s="141" t="s">
        <v>1462</v>
      </c>
      <c r="B38" s="140" t="s">
        <v>1461</v>
      </c>
      <c r="C38" s="139">
        <v>603900</v>
      </c>
      <c r="D38" s="138">
        <v>575412</v>
      </c>
    </row>
    <row r="39" spans="1:4" x14ac:dyDescent="0.25">
      <c r="A39" s="141" t="s">
        <v>1460</v>
      </c>
      <c r="B39" s="140" t="s">
        <v>1455</v>
      </c>
      <c r="C39" s="139">
        <v>166600</v>
      </c>
      <c r="D39" s="138">
        <v>166545.06</v>
      </c>
    </row>
    <row r="40" spans="1:4" x14ac:dyDescent="0.25">
      <c r="A40" s="141" t="s">
        <v>1459</v>
      </c>
      <c r="B40" s="140" t="s">
        <v>1458</v>
      </c>
      <c r="C40" s="139">
        <v>500</v>
      </c>
      <c r="D40" s="138">
        <v>485</v>
      </c>
    </row>
    <row r="41" spans="1:4" x14ac:dyDescent="0.25">
      <c r="A41" s="141" t="s">
        <v>1457</v>
      </c>
      <c r="B41" s="140" t="s">
        <v>1455</v>
      </c>
      <c r="C41" s="139">
        <v>100000</v>
      </c>
      <c r="D41" s="138">
        <v>97800.73</v>
      </c>
    </row>
    <row r="42" spans="1:4" x14ac:dyDescent="0.25">
      <c r="A42" s="141" t="s">
        <v>1456</v>
      </c>
      <c r="B42" s="140" t="s">
        <v>1455</v>
      </c>
      <c r="C42" s="139">
        <v>300</v>
      </c>
      <c r="D42" s="138">
        <v>248</v>
      </c>
    </row>
    <row r="43" spans="1:4" ht="22.5" x14ac:dyDescent="0.25">
      <c r="A43" s="141" t="s">
        <v>1454</v>
      </c>
      <c r="B43" s="140" t="s">
        <v>1453</v>
      </c>
      <c r="C43" s="139">
        <v>987000</v>
      </c>
      <c r="D43" s="138">
        <v>986993</v>
      </c>
    </row>
    <row r="44" spans="1:4" ht="22.5" x14ac:dyDescent="0.25">
      <c r="A44" s="141" t="s">
        <v>1452</v>
      </c>
      <c r="B44" s="140" t="s">
        <v>1451</v>
      </c>
      <c r="C44" s="139">
        <v>1090000</v>
      </c>
      <c r="D44" s="138">
        <v>1073366.3</v>
      </c>
    </row>
    <row r="45" spans="1:4" ht="22.5" x14ac:dyDescent="0.25">
      <c r="A45" s="141" t="s">
        <v>1450</v>
      </c>
      <c r="B45" s="140" t="s">
        <v>1449</v>
      </c>
      <c r="C45" s="139">
        <v>6794000</v>
      </c>
      <c r="D45" s="138">
        <v>6427583.3099999996</v>
      </c>
    </row>
    <row r="46" spans="1:4" ht="22.5" x14ac:dyDescent="0.25">
      <c r="A46" s="141" t="s">
        <v>1448</v>
      </c>
      <c r="B46" s="140" t="s">
        <v>1447</v>
      </c>
      <c r="C46" s="139">
        <v>585000</v>
      </c>
      <c r="D46" s="138">
        <v>584410</v>
      </c>
    </row>
    <row r="47" spans="1:4" ht="22.5" x14ac:dyDescent="0.25">
      <c r="A47" s="141" t="s">
        <v>1446</v>
      </c>
      <c r="B47" s="140" t="s">
        <v>1445</v>
      </c>
      <c r="C47" s="139">
        <v>365000</v>
      </c>
      <c r="D47" s="138">
        <v>327661.26</v>
      </c>
    </row>
    <row r="48" spans="1:4" ht="22.5" x14ac:dyDescent="0.25">
      <c r="A48" s="141" t="s">
        <v>1444</v>
      </c>
      <c r="B48" s="140" t="s">
        <v>1443</v>
      </c>
      <c r="C48" s="139">
        <v>61900</v>
      </c>
      <c r="D48" s="138">
        <v>61352</v>
      </c>
    </row>
    <row r="49" spans="1:7" ht="22.5" x14ac:dyDescent="0.25">
      <c r="A49" s="141" t="s">
        <v>1442</v>
      </c>
      <c r="B49" s="140" t="s">
        <v>1441</v>
      </c>
      <c r="C49" s="139">
        <v>81000</v>
      </c>
      <c r="D49" s="138">
        <v>74921.66</v>
      </c>
    </row>
    <row r="50" spans="1:7" ht="33.75" x14ac:dyDescent="0.25">
      <c r="A50" s="141" t="s">
        <v>1440</v>
      </c>
      <c r="B50" s="140" t="s">
        <v>1439</v>
      </c>
      <c r="C50" s="139">
        <v>1153000</v>
      </c>
      <c r="D50" s="138">
        <v>1074883.6299999999</v>
      </c>
    </row>
    <row r="51" spans="1:7" x14ac:dyDescent="0.25">
      <c r="A51" s="141" t="s">
        <v>1438</v>
      </c>
      <c r="B51" s="140" t="s">
        <v>1437</v>
      </c>
      <c r="C51" s="139">
        <v>70000</v>
      </c>
      <c r="D51" s="138">
        <v>61112</v>
      </c>
    </row>
    <row r="52" spans="1:7" x14ac:dyDescent="0.25">
      <c r="A52" s="141" t="s">
        <v>1436</v>
      </c>
      <c r="B52" s="140" t="s">
        <v>1435</v>
      </c>
      <c r="C52" s="139">
        <v>1300000</v>
      </c>
      <c r="D52" s="138">
        <v>1218909.98</v>
      </c>
    </row>
    <row r="53" spans="1:7" ht="33.75" x14ac:dyDescent="0.25">
      <c r="A53" s="141" t="s">
        <v>1434</v>
      </c>
      <c r="B53" s="140" t="s">
        <v>1433</v>
      </c>
      <c r="C53" s="139">
        <v>8000</v>
      </c>
      <c r="D53" s="138">
        <v>7544.22</v>
      </c>
    </row>
    <row r="54" spans="1:7" x14ac:dyDescent="0.25">
      <c r="A54" s="141" t="s">
        <v>1432</v>
      </c>
      <c r="B54" s="140" t="s">
        <v>1431</v>
      </c>
      <c r="C54" s="139">
        <v>212000</v>
      </c>
      <c r="D54" s="138">
        <v>199137.68</v>
      </c>
    </row>
    <row r="55" spans="1:7" x14ac:dyDescent="0.25">
      <c r="A55" s="141" t="s">
        <v>1430</v>
      </c>
      <c r="B55" s="140" t="s">
        <v>1429</v>
      </c>
      <c r="C55" s="139">
        <v>515000</v>
      </c>
      <c r="D55" s="138">
        <v>431555</v>
      </c>
    </row>
    <row r="56" spans="1:7" x14ac:dyDescent="0.25">
      <c r="A56" s="141" t="s">
        <v>1428</v>
      </c>
      <c r="B56" s="140" t="s">
        <v>1427</v>
      </c>
      <c r="C56" s="139">
        <v>565000</v>
      </c>
      <c r="D56" s="138">
        <v>544087.27</v>
      </c>
    </row>
    <row r="57" spans="1:7" ht="22.5" x14ac:dyDescent="0.25">
      <c r="A57" s="141" t="s">
        <v>1426</v>
      </c>
      <c r="B57" s="140" t="s">
        <v>1425</v>
      </c>
      <c r="C57" s="139">
        <v>595000</v>
      </c>
      <c r="D57" s="138">
        <v>482056.19</v>
      </c>
    </row>
    <row r="58" spans="1:7" ht="22.5" x14ac:dyDescent="0.25">
      <c r="A58" s="141" t="s">
        <v>1424</v>
      </c>
      <c r="B58" s="140" t="s">
        <v>1423</v>
      </c>
      <c r="C58" s="139">
        <v>292380</v>
      </c>
      <c r="D58" s="138">
        <v>290793.69</v>
      </c>
    </row>
    <row r="59" spans="1:7" x14ac:dyDescent="0.25">
      <c r="A59" s="141" t="s">
        <v>1422</v>
      </c>
      <c r="B59" s="140" t="s">
        <v>1421</v>
      </c>
      <c r="C59" s="139">
        <v>122000</v>
      </c>
      <c r="D59" s="138">
        <v>119017.04</v>
      </c>
    </row>
    <row r="60" spans="1:7" x14ac:dyDescent="0.25">
      <c r="A60" s="141" t="s">
        <v>1420</v>
      </c>
      <c r="B60" s="140" t="s">
        <v>1327</v>
      </c>
      <c r="C60" s="139">
        <v>417000</v>
      </c>
      <c r="D60" s="138">
        <v>381702.09</v>
      </c>
    </row>
    <row r="61" spans="1:7" x14ac:dyDescent="0.25">
      <c r="A61" s="137" t="s">
        <v>1419</v>
      </c>
      <c r="B61" s="136" t="s">
        <v>1418</v>
      </c>
      <c r="C61" s="106">
        <v>2000000</v>
      </c>
      <c r="D61" s="135">
        <v>0</v>
      </c>
    </row>
    <row r="62" spans="1:7" ht="12" thickBot="1" x14ac:dyDescent="0.3">
      <c r="A62" s="134" t="s">
        <v>1417</v>
      </c>
      <c r="B62" s="133" t="s">
        <v>1416</v>
      </c>
      <c r="C62" s="132">
        <v>55661821.609999999</v>
      </c>
      <c r="D62" s="131">
        <v>0</v>
      </c>
    </row>
    <row r="63" spans="1:7" ht="12.75" thickTop="1" thickBot="1" x14ac:dyDescent="0.3"/>
    <row r="64" spans="1:7" ht="57.75" thickTop="1" thickBot="1" x14ac:dyDescent="0.3">
      <c r="C64" s="130" t="s">
        <v>1415</v>
      </c>
      <c r="D64" s="129" t="s">
        <v>1414</v>
      </c>
      <c r="E64" s="129" t="s">
        <v>1413</v>
      </c>
      <c r="F64" s="129" t="s">
        <v>1412</v>
      </c>
      <c r="G64" s="128" t="s">
        <v>1411</v>
      </c>
    </row>
    <row r="65" spans="1:7" ht="12.75" thickTop="1" thickBot="1" x14ac:dyDescent="0.3">
      <c r="B65" s="127" t="s">
        <v>1410</v>
      </c>
      <c r="C65" s="126">
        <f>$D$8</f>
        <v>50496899.020000003</v>
      </c>
      <c r="D65" s="126">
        <v>1582067.24</v>
      </c>
      <c r="E65" s="126">
        <v>0</v>
      </c>
      <c r="F65" s="126">
        <v>42269641.289999999</v>
      </c>
      <c r="G65" s="125">
        <f>SUM(C65:F65)</f>
        <v>94348607.550000012</v>
      </c>
    </row>
    <row r="66" spans="1:7" ht="12.75" thickTop="1" thickBot="1" x14ac:dyDescent="0.3"/>
    <row r="67" spans="1:7" ht="14.25" thickTop="1" thickBot="1" x14ac:dyDescent="0.3">
      <c r="B67" s="94"/>
      <c r="C67" s="124" t="s">
        <v>1275</v>
      </c>
      <c r="D67" s="123"/>
    </row>
    <row r="68" spans="1:7" ht="23.25" thickTop="1" x14ac:dyDescent="0.25">
      <c r="B68" s="122" t="s">
        <v>1409</v>
      </c>
      <c r="C68" s="121">
        <f>pageca5245!$F$24</f>
        <v>77050241.950000003</v>
      </c>
      <c r="D68" s="120"/>
    </row>
    <row r="69" spans="1:7" ht="12.75" x14ac:dyDescent="0.25">
      <c r="B69" s="119" t="s">
        <v>1408</v>
      </c>
      <c r="C69" s="118">
        <f>G65</f>
        <v>94348607.550000012</v>
      </c>
      <c r="D69" s="117"/>
    </row>
    <row r="70" spans="1:7" ht="13.5" thickBot="1" x14ac:dyDescent="0.3">
      <c r="B70" s="116" t="s">
        <v>1407</v>
      </c>
      <c r="C70" s="115">
        <f>C69-C68</f>
        <v>17298365.600000009</v>
      </c>
      <c r="D70" s="114"/>
    </row>
    <row r="71" spans="1:7" ht="12" thickTop="1" x14ac:dyDescent="0.25"/>
    <row r="72" spans="1:7" ht="9" customHeight="1" x14ac:dyDescent="0.25">
      <c r="A72" s="113" t="s">
        <v>1406</v>
      </c>
    </row>
    <row r="73" spans="1:7" ht="9" customHeight="1" x14ac:dyDescent="0.25">
      <c r="A73" s="113" t="s">
        <v>1405</v>
      </c>
    </row>
  </sheetData>
  <mergeCells count="11">
    <mergeCell ref="A9:B9"/>
    <mergeCell ref="A14:B14"/>
    <mergeCell ref="C67:D67"/>
    <mergeCell ref="C68:D68"/>
    <mergeCell ref="C69:D69"/>
    <mergeCell ref="C70:D70"/>
    <mergeCell ref="A1:E1"/>
    <mergeCell ref="A2:E2"/>
    <mergeCell ref="A3:E3"/>
    <mergeCell ref="A5:F5"/>
    <mergeCell ref="A8:B8"/>
  </mergeCells>
  <printOptions horizontalCentered="1"/>
  <pageMargins left="0.39370078740157477" right="0.39370078740157477" top="0.39370078740157477" bottom="0.39370078740157477" header="0.39370078740157477" footer="0.19685039370078738"/>
  <pageSetup paperSize="9" scale="80" pageOrder="overThenDown"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workbookViewId="0">
      <selection sqref="A1:E1"/>
    </sheetView>
  </sheetViews>
  <sheetFormatPr baseColWidth="10" defaultRowHeight="11.25" x14ac:dyDescent="0.25"/>
  <cols>
    <col min="1" max="1" width="5.7109375" style="65" customWidth="1"/>
    <col min="2" max="2" width="35.7109375" style="66" customWidth="1"/>
    <col min="3" max="3" width="12.7109375" style="65" customWidth="1"/>
    <col min="4" max="4" width="5.7109375" style="65" customWidth="1"/>
    <col min="5" max="5" width="35.7109375" style="66" customWidth="1"/>
    <col min="6" max="6" width="12.7109375" style="65" customWidth="1"/>
    <col min="7" max="16384" width="11.42578125" style="65"/>
  </cols>
  <sheetData>
    <row r="1" spans="1:6" ht="20.100000000000001" customHeight="1" x14ac:dyDescent="0.25">
      <c r="A1" s="70" t="s">
        <v>41</v>
      </c>
      <c r="B1" s="69"/>
      <c r="C1" s="69"/>
      <c r="D1" s="69"/>
      <c r="E1" s="69"/>
      <c r="F1" s="95" t="s">
        <v>21</v>
      </c>
    </row>
    <row r="2" spans="1:6" ht="20.100000000000001" customHeight="1" x14ac:dyDescent="0.25">
      <c r="A2" s="70" t="s">
        <v>1404</v>
      </c>
      <c r="B2" s="69"/>
      <c r="C2" s="69"/>
      <c r="D2" s="69"/>
      <c r="E2" s="69"/>
      <c r="F2" s="95" t="s">
        <v>1289</v>
      </c>
    </row>
    <row r="3" spans="1:6" ht="20.100000000000001" customHeight="1" x14ac:dyDescent="0.25">
      <c r="A3" s="111"/>
      <c r="B3" s="112"/>
      <c r="C3" s="111"/>
      <c r="D3" s="111"/>
      <c r="E3" s="112"/>
      <c r="F3" s="111"/>
    </row>
    <row r="4" spans="1:6" ht="20.100000000000001" customHeight="1" x14ac:dyDescent="0.25">
      <c r="A4" s="92" t="s">
        <v>1288</v>
      </c>
      <c r="B4" s="91"/>
      <c r="C4" s="91"/>
      <c r="D4" s="91"/>
      <c r="E4" s="91"/>
      <c r="F4" s="91"/>
    </row>
    <row r="5" spans="1:6" ht="12.75" x14ac:dyDescent="0.25">
      <c r="A5" s="70" t="s">
        <v>29</v>
      </c>
      <c r="B5" s="69"/>
      <c r="C5" s="69"/>
      <c r="D5" s="69"/>
      <c r="E5" s="69"/>
      <c r="F5" s="69"/>
    </row>
    <row r="6" spans="1:6" ht="12.75" x14ac:dyDescent="0.25">
      <c r="A6" s="110" t="s">
        <v>1385</v>
      </c>
      <c r="B6" s="109"/>
      <c r="C6" s="109"/>
      <c r="D6" s="110" t="s">
        <v>1384</v>
      </c>
      <c r="E6" s="109"/>
      <c r="F6" s="109"/>
    </row>
    <row r="7" spans="1:6" x14ac:dyDescent="0.25">
      <c r="A7" s="108" t="s">
        <v>1274</v>
      </c>
      <c r="B7" s="107" t="s">
        <v>1403</v>
      </c>
      <c r="C7" s="106">
        <v>0</v>
      </c>
      <c r="D7" s="108" t="s">
        <v>1274</v>
      </c>
      <c r="E7" s="107" t="s">
        <v>1403</v>
      </c>
      <c r="F7" s="106">
        <v>0</v>
      </c>
    </row>
    <row r="8" spans="1:6" x14ac:dyDescent="0.25">
      <c r="A8" s="88" t="s">
        <v>1272</v>
      </c>
      <c r="B8" s="104" t="s">
        <v>1402</v>
      </c>
      <c r="C8" s="86">
        <v>0</v>
      </c>
      <c r="D8" s="88" t="s">
        <v>1272</v>
      </c>
      <c r="E8" s="104" t="s">
        <v>1402</v>
      </c>
      <c r="F8" s="86">
        <v>0</v>
      </c>
    </row>
    <row r="9" spans="1:6" x14ac:dyDescent="0.25">
      <c r="A9" s="88" t="s">
        <v>1270</v>
      </c>
      <c r="B9" s="104" t="s">
        <v>1401</v>
      </c>
      <c r="C9" s="86">
        <v>0</v>
      </c>
      <c r="D9" s="88" t="s">
        <v>1270</v>
      </c>
      <c r="E9" s="104" t="s">
        <v>1401</v>
      </c>
      <c r="F9" s="86">
        <v>0</v>
      </c>
    </row>
    <row r="10" spans="1:6" x14ac:dyDescent="0.25">
      <c r="A10" s="88" t="s">
        <v>1268</v>
      </c>
      <c r="B10" s="104" t="s">
        <v>1400</v>
      </c>
      <c r="C10" s="86">
        <v>0</v>
      </c>
      <c r="D10" s="88" t="s">
        <v>1268</v>
      </c>
      <c r="E10" s="104" t="s">
        <v>1399</v>
      </c>
      <c r="F10" s="86">
        <v>0</v>
      </c>
    </row>
    <row r="11" spans="1:6" x14ac:dyDescent="0.25">
      <c r="A11" s="88" t="s">
        <v>1266</v>
      </c>
      <c r="B11" s="104" t="s">
        <v>1398</v>
      </c>
      <c r="C11" s="86">
        <v>0</v>
      </c>
      <c r="D11" s="88" t="s">
        <v>1266</v>
      </c>
      <c r="E11" s="104" t="s">
        <v>1398</v>
      </c>
      <c r="F11" s="86">
        <v>0</v>
      </c>
    </row>
    <row r="12" spans="1:6" x14ac:dyDescent="0.25">
      <c r="A12" s="88" t="s">
        <v>1264</v>
      </c>
      <c r="B12" s="104" t="s">
        <v>1397</v>
      </c>
      <c r="C12" s="86">
        <v>5797.67</v>
      </c>
      <c r="D12" s="88" t="s">
        <v>1264</v>
      </c>
      <c r="E12" s="104" t="s">
        <v>1396</v>
      </c>
      <c r="F12" s="86">
        <v>0</v>
      </c>
    </row>
    <row r="13" spans="1:6" ht="22.5" x14ac:dyDescent="0.25">
      <c r="A13" s="88" t="s">
        <v>1262</v>
      </c>
      <c r="B13" s="104" t="s">
        <v>1395</v>
      </c>
      <c r="C13" s="86">
        <v>0</v>
      </c>
      <c r="D13" s="88" t="s">
        <v>1262</v>
      </c>
      <c r="E13" s="104" t="s">
        <v>1394</v>
      </c>
      <c r="F13" s="86">
        <v>0</v>
      </c>
    </row>
    <row r="14" spans="1:6" x14ac:dyDescent="0.25">
      <c r="A14" s="88" t="s">
        <v>1260</v>
      </c>
      <c r="B14" s="104" t="s">
        <v>1393</v>
      </c>
      <c r="C14" s="86">
        <v>0</v>
      </c>
      <c r="D14" s="88" t="s">
        <v>1260</v>
      </c>
      <c r="E14" s="104" t="s">
        <v>1392</v>
      </c>
      <c r="F14" s="86">
        <v>0</v>
      </c>
    </row>
    <row r="15" spans="1:6" x14ac:dyDescent="0.25">
      <c r="A15" s="88" t="s">
        <v>1258</v>
      </c>
      <c r="B15" s="104" t="s">
        <v>1391</v>
      </c>
      <c r="C15" s="86">
        <v>0</v>
      </c>
      <c r="D15" s="88" t="s">
        <v>1258</v>
      </c>
      <c r="E15" s="104" t="s">
        <v>1391</v>
      </c>
      <c r="F15" s="86">
        <v>0</v>
      </c>
    </row>
    <row r="16" spans="1:6" x14ac:dyDescent="0.25">
      <c r="A16" s="88" t="s">
        <v>1256</v>
      </c>
      <c r="B16" s="104" t="s">
        <v>1390</v>
      </c>
      <c r="C16" s="86">
        <v>0</v>
      </c>
      <c r="D16" s="88" t="s">
        <v>1256</v>
      </c>
      <c r="E16" s="104" t="s">
        <v>1390</v>
      </c>
      <c r="F16" s="86">
        <v>0</v>
      </c>
    </row>
    <row r="17" spans="1:6" x14ac:dyDescent="0.25">
      <c r="A17" s="105"/>
      <c r="B17" s="104" t="s">
        <v>1390</v>
      </c>
      <c r="C17" s="86">
        <v>0</v>
      </c>
      <c r="D17" s="105"/>
      <c r="E17" s="87"/>
      <c r="F17" s="86"/>
    </row>
    <row r="18" spans="1:6" x14ac:dyDescent="0.25">
      <c r="A18" s="88" t="s">
        <v>1254</v>
      </c>
      <c r="B18" s="104" t="s">
        <v>1389</v>
      </c>
      <c r="C18" s="86">
        <v>0</v>
      </c>
      <c r="D18" s="88" t="s">
        <v>1254</v>
      </c>
      <c r="E18" s="104" t="s">
        <v>1389</v>
      </c>
      <c r="F18" s="86">
        <v>0</v>
      </c>
    </row>
    <row r="19" spans="1:6" ht="12.75" x14ac:dyDescent="0.25">
      <c r="A19" s="103" t="s">
        <v>1366</v>
      </c>
      <c r="B19" s="102"/>
      <c r="C19" s="68">
        <f>SUM(C7:C18)</f>
        <v>5797.67</v>
      </c>
      <c r="D19" s="103" t="s">
        <v>1365</v>
      </c>
      <c r="E19" s="102"/>
      <c r="F19" s="68">
        <f>SUM(F7:F18)</f>
        <v>0</v>
      </c>
    </row>
    <row r="20" spans="1:6" x14ac:dyDescent="0.25">
      <c r="A20" s="88" t="s">
        <v>1250</v>
      </c>
      <c r="B20" s="104" t="s">
        <v>1364</v>
      </c>
      <c r="C20" s="86">
        <v>0</v>
      </c>
      <c r="D20" s="88" t="s">
        <v>1250</v>
      </c>
      <c r="E20" s="104" t="s">
        <v>1364</v>
      </c>
      <c r="F20" s="86">
        <v>0</v>
      </c>
    </row>
    <row r="21" spans="1:6" x14ac:dyDescent="0.25">
      <c r="A21" s="88" t="s">
        <v>1248</v>
      </c>
      <c r="B21" s="104" t="s">
        <v>1388</v>
      </c>
      <c r="C21" s="86">
        <v>0</v>
      </c>
      <c r="D21" s="88" t="s">
        <v>1248</v>
      </c>
      <c r="E21" s="104" t="s">
        <v>1364</v>
      </c>
      <c r="F21" s="86">
        <v>0</v>
      </c>
    </row>
    <row r="22" spans="1:6" ht="12.75" x14ac:dyDescent="0.25">
      <c r="A22" s="85" t="s">
        <v>1363</v>
      </c>
      <c r="B22" s="84"/>
      <c r="C22" s="78">
        <f>C21+C20</f>
        <v>0</v>
      </c>
      <c r="D22" s="85" t="s">
        <v>1362</v>
      </c>
      <c r="E22" s="84"/>
      <c r="F22" s="78">
        <f>F21+F20</f>
        <v>0</v>
      </c>
    </row>
    <row r="23" spans="1:6" ht="12.75" x14ac:dyDescent="0.25">
      <c r="A23" s="103" t="s">
        <v>1387</v>
      </c>
      <c r="B23" s="102"/>
      <c r="C23" s="68">
        <f>C22+C19</f>
        <v>5797.67</v>
      </c>
      <c r="D23" s="103" t="s">
        <v>1386</v>
      </c>
      <c r="E23" s="102"/>
      <c r="F23" s="68">
        <f>F22+F19</f>
        <v>0</v>
      </c>
    </row>
    <row r="25" spans="1:6" ht="12.75" x14ac:dyDescent="0.25">
      <c r="A25" s="70" t="s">
        <v>28</v>
      </c>
      <c r="B25" s="69"/>
      <c r="C25" s="69"/>
      <c r="D25" s="69"/>
      <c r="E25" s="69"/>
      <c r="F25" s="69"/>
    </row>
    <row r="26" spans="1:6" ht="12.75" x14ac:dyDescent="0.25">
      <c r="A26" s="110" t="s">
        <v>1385</v>
      </c>
      <c r="B26" s="109"/>
      <c r="C26" s="109"/>
      <c r="D26" s="110" t="s">
        <v>1384</v>
      </c>
      <c r="E26" s="109"/>
      <c r="F26" s="109"/>
    </row>
    <row r="27" spans="1:6" x14ac:dyDescent="0.25">
      <c r="A27" s="108" t="s">
        <v>1354</v>
      </c>
      <c r="B27" s="107" t="s">
        <v>1383</v>
      </c>
      <c r="C27" s="106">
        <v>91525.93</v>
      </c>
      <c r="D27" s="108" t="s">
        <v>1311</v>
      </c>
      <c r="E27" s="107" t="s">
        <v>1382</v>
      </c>
      <c r="F27" s="106">
        <v>63985.38</v>
      </c>
    </row>
    <row r="28" spans="1:6" x14ac:dyDescent="0.25">
      <c r="A28" s="88" t="s">
        <v>1324</v>
      </c>
      <c r="B28" s="104" t="s">
        <v>1381</v>
      </c>
      <c r="C28" s="86">
        <v>0</v>
      </c>
      <c r="D28" s="88" t="s">
        <v>1307</v>
      </c>
      <c r="E28" s="104" t="s">
        <v>1380</v>
      </c>
      <c r="F28" s="86">
        <v>0</v>
      </c>
    </row>
    <row r="29" spans="1:6" x14ac:dyDescent="0.25">
      <c r="A29" s="88" t="s">
        <v>1322</v>
      </c>
      <c r="B29" s="104" t="s">
        <v>1379</v>
      </c>
      <c r="C29" s="86">
        <v>0</v>
      </c>
      <c r="D29" s="88" t="s">
        <v>1305</v>
      </c>
      <c r="E29" s="104" t="s">
        <v>1378</v>
      </c>
      <c r="F29" s="86">
        <v>0</v>
      </c>
    </row>
    <row r="30" spans="1:6" x14ac:dyDescent="0.25">
      <c r="A30" s="105"/>
      <c r="B30" s="87"/>
      <c r="C30" s="86"/>
      <c r="D30" s="88" t="s">
        <v>1303</v>
      </c>
      <c r="E30" s="104" t="s">
        <v>1377</v>
      </c>
      <c r="F30" s="86">
        <v>0</v>
      </c>
    </row>
    <row r="31" spans="1:6" x14ac:dyDescent="0.25">
      <c r="A31" s="88" t="s">
        <v>1376</v>
      </c>
      <c r="B31" s="104" t="s">
        <v>1375</v>
      </c>
      <c r="C31" s="86">
        <v>0</v>
      </c>
      <c r="D31" s="88" t="s">
        <v>1301</v>
      </c>
      <c r="E31" s="104" t="s">
        <v>1374</v>
      </c>
      <c r="F31" s="86">
        <v>0</v>
      </c>
    </row>
    <row r="32" spans="1:6" x14ac:dyDescent="0.25">
      <c r="A32" s="105"/>
      <c r="B32" s="87"/>
      <c r="C32" s="86"/>
      <c r="D32" s="88" t="s">
        <v>1293</v>
      </c>
      <c r="E32" s="104" t="s">
        <v>1373</v>
      </c>
      <c r="F32" s="86">
        <v>0</v>
      </c>
    </row>
    <row r="33" spans="1:6" x14ac:dyDescent="0.25">
      <c r="A33" s="88" t="s">
        <v>1318</v>
      </c>
      <c r="B33" s="104" t="s">
        <v>1372</v>
      </c>
      <c r="C33" s="86">
        <v>0</v>
      </c>
      <c r="D33" s="88" t="s">
        <v>1299</v>
      </c>
      <c r="E33" s="104" t="s">
        <v>1371</v>
      </c>
      <c r="F33" s="86">
        <v>0</v>
      </c>
    </row>
    <row r="34" spans="1:6" x14ac:dyDescent="0.25">
      <c r="A34" s="88" t="s">
        <v>1316</v>
      </c>
      <c r="B34" s="104" t="s">
        <v>1370</v>
      </c>
      <c r="C34" s="86">
        <v>0</v>
      </c>
      <c r="D34" s="88" t="s">
        <v>1297</v>
      </c>
      <c r="E34" s="104" t="s">
        <v>1369</v>
      </c>
      <c r="F34" s="86">
        <v>0</v>
      </c>
    </row>
    <row r="35" spans="1:6" x14ac:dyDescent="0.25">
      <c r="A35" s="88" t="s">
        <v>1314</v>
      </c>
      <c r="B35" s="104" t="s">
        <v>1368</v>
      </c>
      <c r="C35" s="86">
        <v>0</v>
      </c>
      <c r="D35" s="88" t="s">
        <v>1295</v>
      </c>
      <c r="E35" s="104" t="s">
        <v>1367</v>
      </c>
      <c r="F35" s="86">
        <v>0</v>
      </c>
    </row>
    <row r="36" spans="1:6" ht="12.75" x14ac:dyDescent="0.25">
      <c r="A36" s="103" t="s">
        <v>1366</v>
      </c>
      <c r="B36" s="102"/>
      <c r="C36" s="68">
        <f>SUM(C27:C35)</f>
        <v>91525.93</v>
      </c>
      <c r="D36" s="103" t="s">
        <v>1365</v>
      </c>
      <c r="E36" s="102"/>
      <c r="F36" s="68">
        <f>SUM(F27:F35)</f>
        <v>63985.38</v>
      </c>
    </row>
    <row r="37" spans="1:6" x14ac:dyDescent="0.25">
      <c r="A37" s="88" t="s">
        <v>1291</v>
      </c>
      <c r="B37" s="104" t="s">
        <v>1364</v>
      </c>
      <c r="C37" s="86">
        <v>0</v>
      </c>
      <c r="D37" s="88" t="s">
        <v>1291</v>
      </c>
      <c r="E37" s="104" t="s">
        <v>1364</v>
      </c>
      <c r="F37" s="86">
        <v>0</v>
      </c>
    </row>
    <row r="38" spans="1:6" ht="12.75" x14ac:dyDescent="0.25">
      <c r="A38" s="85" t="s">
        <v>1363</v>
      </c>
      <c r="B38" s="84"/>
      <c r="C38" s="78">
        <f>C37</f>
        <v>0</v>
      </c>
      <c r="D38" s="85" t="s">
        <v>1362</v>
      </c>
      <c r="E38" s="84"/>
      <c r="F38" s="78">
        <f>F37</f>
        <v>0</v>
      </c>
    </row>
    <row r="39" spans="1:6" ht="12.75" x14ac:dyDescent="0.25">
      <c r="A39" s="103" t="s">
        <v>1361</v>
      </c>
      <c r="B39" s="102"/>
      <c r="C39" s="68">
        <f>C38+C36</f>
        <v>91525.93</v>
      </c>
      <c r="D39" s="103" t="s">
        <v>1360</v>
      </c>
      <c r="E39" s="102"/>
      <c r="F39" s="68">
        <f>F38+F36</f>
        <v>63985.38</v>
      </c>
    </row>
    <row r="40" spans="1:6" x14ac:dyDescent="0.25">
      <c r="C40" s="101"/>
      <c r="F40" s="101"/>
    </row>
    <row r="41" spans="1:6" ht="12.75" x14ac:dyDescent="0.25">
      <c r="A41" s="100" t="s">
        <v>1359</v>
      </c>
      <c r="B41" s="97"/>
      <c r="C41" s="99">
        <f>C39+C23</f>
        <v>97323.599999999991</v>
      </c>
      <c r="D41" s="98" t="s">
        <v>1358</v>
      </c>
      <c r="E41" s="97"/>
      <c r="F41" s="96">
        <f>F39+F23</f>
        <v>63985.38</v>
      </c>
    </row>
    <row r="43" spans="1:6" ht="9" customHeight="1" x14ac:dyDescent="0.25">
      <c r="A43" s="67" t="s">
        <v>1357</v>
      </c>
    </row>
  </sheetData>
  <mergeCells count="23">
    <mergeCell ref="A2:E2"/>
    <mergeCell ref="A4:F4"/>
    <mergeCell ref="A6:C6"/>
    <mergeCell ref="D38:E38"/>
    <mergeCell ref="A41:B41"/>
    <mergeCell ref="D41:E41"/>
    <mergeCell ref="A1:E1"/>
    <mergeCell ref="A5:F5"/>
    <mergeCell ref="A19:B19"/>
    <mergeCell ref="D19:E19"/>
    <mergeCell ref="A22:B22"/>
    <mergeCell ref="A25:F25"/>
    <mergeCell ref="D22:E22"/>
    <mergeCell ref="A26:C26"/>
    <mergeCell ref="A23:B23"/>
    <mergeCell ref="D23:E23"/>
    <mergeCell ref="A39:B39"/>
    <mergeCell ref="D39:E39"/>
    <mergeCell ref="D6:F6"/>
    <mergeCell ref="D26:F26"/>
    <mergeCell ref="A36:B36"/>
    <mergeCell ref="D36:E36"/>
    <mergeCell ref="A38:B38"/>
  </mergeCells>
  <printOptions horizontalCentered="1"/>
  <pageMargins left="0.27559055118110232" right="0.27559055118110232" top="0.39370078740157477" bottom="0.39370078740157477" header="0.39370078740157477" footer="0.19685039370078738"/>
  <pageSetup paperSize="9" pageOrder="overThenDown"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election activeCell="A53" sqref="A53:A54"/>
    </sheetView>
  </sheetViews>
  <sheetFormatPr baseColWidth="10" defaultRowHeight="11.25" x14ac:dyDescent="0.25"/>
  <cols>
    <col min="1" max="1" width="10.7109375" style="65" customWidth="1"/>
    <col min="2" max="2" width="60.7109375" style="66" customWidth="1"/>
    <col min="3" max="3" width="15.7109375" style="65" customWidth="1"/>
    <col min="4" max="16384" width="11.42578125" style="65"/>
  </cols>
  <sheetData>
    <row r="1" spans="1:3" ht="20.100000000000001" customHeight="1" x14ac:dyDescent="0.25">
      <c r="A1" s="70" t="s">
        <v>41</v>
      </c>
      <c r="B1" s="69"/>
      <c r="C1" s="95" t="s">
        <v>21</v>
      </c>
    </row>
    <row r="2" spans="1:3" ht="20.100000000000001" customHeight="1" x14ac:dyDescent="0.25">
      <c r="A2" s="70" t="s">
        <v>1356</v>
      </c>
      <c r="B2" s="69"/>
      <c r="C2" s="95" t="s">
        <v>1289</v>
      </c>
    </row>
    <row r="3" spans="1:3" x14ac:dyDescent="0.25">
      <c r="A3" s="93"/>
      <c r="B3" s="94"/>
      <c r="C3" s="93"/>
    </row>
    <row r="4" spans="1:3" ht="12.75" x14ac:dyDescent="0.25">
      <c r="A4" s="92" t="s">
        <v>1288</v>
      </c>
      <c r="B4" s="91"/>
      <c r="C4" s="91"/>
    </row>
    <row r="5" spans="1:3" ht="12.75" x14ac:dyDescent="0.25">
      <c r="A5" s="70" t="s">
        <v>1355</v>
      </c>
      <c r="B5" s="69"/>
      <c r="C5" s="69"/>
    </row>
    <row r="6" spans="1:3" x14ac:dyDescent="0.25">
      <c r="A6" s="83" t="s">
        <v>1277</v>
      </c>
      <c r="B6" s="82" t="s">
        <v>1276</v>
      </c>
      <c r="C6" s="81" t="s">
        <v>1275</v>
      </c>
    </row>
    <row r="7" spans="1:3" x14ac:dyDescent="0.25">
      <c r="A7" s="90" t="s">
        <v>1354</v>
      </c>
      <c r="B7" s="89" t="s">
        <v>1353</v>
      </c>
      <c r="C7" s="68">
        <v>91525.93</v>
      </c>
    </row>
    <row r="8" spans="1:3" x14ac:dyDescent="0.25">
      <c r="A8" s="88" t="s">
        <v>1352</v>
      </c>
      <c r="B8" s="87" t="s">
        <v>1351</v>
      </c>
      <c r="C8" s="86">
        <v>8262.75</v>
      </c>
    </row>
    <row r="9" spans="1:3" x14ac:dyDescent="0.25">
      <c r="A9" s="88" t="s">
        <v>1350</v>
      </c>
      <c r="B9" s="87" t="s">
        <v>1349</v>
      </c>
      <c r="C9" s="86">
        <v>43628.24</v>
      </c>
    </row>
    <row r="10" spans="1:3" x14ac:dyDescent="0.25">
      <c r="A10" s="88" t="s">
        <v>1348</v>
      </c>
      <c r="B10" s="87" t="s">
        <v>1347</v>
      </c>
      <c r="C10" s="86">
        <v>0</v>
      </c>
    </row>
    <row r="11" spans="1:3" x14ac:dyDescent="0.25">
      <c r="A11" s="88" t="s">
        <v>1346</v>
      </c>
      <c r="B11" s="87" t="s">
        <v>1345</v>
      </c>
      <c r="C11" s="86">
        <v>0</v>
      </c>
    </row>
    <row r="12" spans="1:3" x14ac:dyDescent="0.25">
      <c r="A12" s="88" t="s">
        <v>1344</v>
      </c>
      <c r="B12" s="87" t="s">
        <v>1343</v>
      </c>
      <c r="C12" s="86">
        <v>2183.44</v>
      </c>
    </row>
    <row r="13" spans="1:3" x14ac:dyDescent="0.25">
      <c r="A13" s="88" t="s">
        <v>1342</v>
      </c>
      <c r="B13" s="87" t="s">
        <v>1341</v>
      </c>
      <c r="C13" s="86">
        <v>7191.88</v>
      </c>
    </row>
    <row r="14" spans="1:3" x14ac:dyDescent="0.25">
      <c r="A14" s="88" t="s">
        <v>1340</v>
      </c>
      <c r="B14" s="87" t="s">
        <v>1339</v>
      </c>
      <c r="C14" s="86">
        <v>1488.52</v>
      </c>
    </row>
    <row r="15" spans="1:3" x14ac:dyDescent="0.25">
      <c r="A15" s="88" t="s">
        <v>1338</v>
      </c>
      <c r="B15" s="87" t="s">
        <v>1337</v>
      </c>
      <c r="C15" s="86">
        <v>233.33</v>
      </c>
    </row>
    <row r="16" spans="1:3" x14ac:dyDescent="0.25">
      <c r="A16" s="88" t="s">
        <v>1336</v>
      </c>
      <c r="B16" s="87" t="s">
        <v>1335</v>
      </c>
      <c r="C16" s="86">
        <v>436.67</v>
      </c>
    </row>
    <row r="17" spans="1:3" x14ac:dyDescent="0.25">
      <c r="A17" s="88" t="s">
        <v>1334</v>
      </c>
      <c r="B17" s="87" t="s">
        <v>1333</v>
      </c>
      <c r="C17" s="86">
        <v>18320</v>
      </c>
    </row>
    <row r="18" spans="1:3" x14ac:dyDescent="0.25">
      <c r="A18" s="88" t="s">
        <v>1332</v>
      </c>
      <c r="B18" s="87" t="s">
        <v>1331</v>
      </c>
      <c r="C18" s="86">
        <v>0</v>
      </c>
    </row>
    <row r="19" spans="1:3" x14ac:dyDescent="0.25">
      <c r="A19" s="88" t="s">
        <v>1330</v>
      </c>
      <c r="B19" s="87" t="s">
        <v>1329</v>
      </c>
      <c r="C19" s="86">
        <v>6281.1</v>
      </c>
    </row>
    <row r="20" spans="1:3" x14ac:dyDescent="0.25">
      <c r="A20" s="88" t="s">
        <v>1328</v>
      </c>
      <c r="B20" s="87" t="s">
        <v>1327</v>
      </c>
      <c r="C20" s="86">
        <v>0</v>
      </c>
    </row>
    <row r="21" spans="1:3" x14ac:dyDescent="0.25">
      <c r="A21" s="88" t="s">
        <v>1326</v>
      </c>
      <c r="B21" s="87" t="s">
        <v>1325</v>
      </c>
      <c r="C21" s="86">
        <v>3500</v>
      </c>
    </row>
    <row r="22" spans="1:3" x14ac:dyDescent="0.25">
      <c r="A22" s="80" t="s">
        <v>1324</v>
      </c>
      <c r="B22" s="79" t="s">
        <v>1323</v>
      </c>
      <c r="C22" s="78">
        <v>0</v>
      </c>
    </row>
    <row r="23" spans="1:3" x14ac:dyDescent="0.25">
      <c r="A23" s="90" t="s">
        <v>1322</v>
      </c>
      <c r="B23" s="89" t="s">
        <v>1321</v>
      </c>
      <c r="C23" s="68">
        <v>0</v>
      </c>
    </row>
    <row r="24" spans="1:3" ht="22.5" x14ac:dyDescent="0.25">
      <c r="A24" s="88" t="s">
        <v>1320</v>
      </c>
      <c r="B24" s="87" t="s">
        <v>1319</v>
      </c>
      <c r="C24" s="86">
        <v>0</v>
      </c>
    </row>
    <row r="25" spans="1:3" x14ac:dyDescent="0.25">
      <c r="A25" s="80" t="s">
        <v>1318</v>
      </c>
      <c r="B25" s="79" t="s">
        <v>1317</v>
      </c>
      <c r="C25" s="78">
        <v>0</v>
      </c>
    </row>
    <row r="26" spans="1:3" x14ac:dyDescent="0.25">
      <c r="A26" s="80" t="s">
        <v>1316</v>
      </c>
      <c r="B26" s="79" t="s">
        <v>1315</v>
      </c>
      <c r="C26" s="78">
        <v>0</v>
      </c>
    </row>
    <row r="27" spans="1:3" x14ac:dyDescent="0.25">
      <c r="A27" s="80" t="s">
        <v>1314</v>
      </c>
      <c r="B27" s="79" t="s">
        <v>1313</v>
      </c>
      <c r="C27" s="78">
        <v>0</v>
      </c>
    </row>
    <row r="28" spans="1:3" ht="12.75" x14ac:dyDescent="0.25">
      <c r="A28" s="70" t="s">
        <v>1281</v>
      </c>
      <c r="B28" s="69"/>
      <c r="C28" s="68">
        <v>91525.93</v>
      </c>
    </row>
    <row r="29" spans="1:3" x14ac:dyDescent="0.25">
      <c r="A29" s="77" t="s">
        <v>1251</v>
      </c>
    </row>
    <row r="30" spans="1:3" x14ac:dyDescent="0.25">
      <c r="A30" s="76" t="s">
        <v>1291</v>
      </c>
      <c r="B30" s="75" t="s">
        <v>1249</v>
      </c>
      <c r="C30" s="74">
        <v>0</v>
      </c>
    </row>
    <row r="31" spans="1:3" ht="12.75" x14ac:dyDescent="0.25">
      <c r="A31" s="70" t="s">
        <v>1280</v>
      </c>
      <c r="B31" s="69"/>
      <c r="C31" s="68">
        <v>0</v>
      </c>
    </row>
    <row r="33" spans="1:3" ht="12.75" x14ac:dyDescent="0.25">
      <c r="A33" s="70" t="s">
        <v>1279</v>
      </c>
      <c r="B33" s="69"/>
      <c r="C33" s="68">
        <v>91525.93</v>
      </c>
    </row>
    <row r="34" spans="1:3" x14ac:dyDescent="0.25">
      <c r="A34" s="77" t="s">
        <v>1251</v>
      </c>
    </row>
    <row r="35" spans="1:3" ht="12.75" x14ac:dyDescent="0.25">
      <c r="A35" s="70" t="s">
        <v>1312</v>
      </c>
      <c r="B35" s="69"/>
      <c r="C35" s="69"/>
    </row>
    <row r="36" spans="1:3" x14ac:dyDescent="0.25">
      <c r="A36" s="83" t="s">
        <v>1277</v>
      </c>
      <c r="B36" s="82" t="s">
        <v>1276</v>
      </c>
      <c r="C36" s="81" t="s">
        <v>1275</v>
      </c>
    </row>
    <row r="37" spans="1:3" x14ac:dyDescent="0.25">
      <c r="A37" s="90" t="s">
        <v>1311</v>
      </c>
      <c r="B37" s="89" t="s">
        <v>1310</v>
      </c>
      <c r="C37" s="68">
        <v>63985.38</v>
      </c>
    </row>
    <row r="38" spans="1:3" x14ac:dyDescent="0.25">
      <c r="A38" s="88" t="s">
        <v>1309</v>
      </c>
      <c r="B38" s="87" t="s">
        <v>1308</v>
      </c>
      <c r="C38" s="86">
        <v>63985.38</v>
      </c>
    </row>
    <row r="39" spans="1:3" x14ac:dyDescent="0.25">
      <c r="A39" s="80" t="s">
        <v>1307</v>
      </c>
      <c r="B39" s="79" t="s">
        <v>1306</v>
      </c>
      <c r="C39" s="78">
        <v>0</v>
      </c>
    </row>
    <row r="40" spans="1:3" x14ac:dyDescent="0.25">
      <c r="A40" s="80" t="s">
        <v>1305</v>
      </c>
      <c r="B40" s="79" t="s">
        <v>1304</v>
      </c>
      <c r="C40" s="78">
        <v>0</v>
      </c>
    </row>
    <row r="41" spans="1:3" x14ac:dyDescent="0.25">
      <c r="A41" s="80" t="s">
        <v>1303</v>
      </c>
      <c r="B41" s="79" t="s">
        <v>1302</v>
      </c>
      <c r="C41" s="78">
        <v>0</v>
      </c>
    </row>
    <row r="42" spans="1:3" x14ac:dyDescent="0.25">
      <c r="A42" s="80" t="s">
        <v>1301</v>
      </c>
      <c r="B42" s="79" t="s">
        <v>1300</v>
      </c>
      <c r="C42" s="78">
        <v>0</v>
      </c>
    </row>
    <row r="43" spans="1:3" x14ac:dyDescent="0.25">
      <c r="A43" s="80" t="s">
        <v>1299</v>
      </c>
      <c r="B43" s="79" t="s">
        <v>1298</v>
      </c>
      <c r="C43" s="78">
        <v>0</v>
      </c>
    </row>
    <row r="44" spans="1:3" x14ac:dyDescent="0.25">
      <c r="A44" s="80" t="s">
        <v>1297</v>
      </c>
      <c r="B44" s="79" t="s">
        <v>1296</v>
      </c>
      <c r="C44" s="78">
        <v>0</v>
      </c>
    </row>
    <row r="45" spans="1:3" x14ac:dyDescent="0.25">
      <c r="A45" s="80" t="s">
        <v>1295</v>
      </c>
      <c r="B45" s="79" t="s">
        <v>1294</v>
      </c>
      <c r="C45" s="78">
        <v>0</v>
      </c>
    </row>
    <row r="46" spans="1:3" x14ac:dyDescent="0.25">
      <c r="A46" s="80" t="s">
        <v>1293</v>
      </c>
      <c r="B46" s="79" t="s">
        <v>1292</v>
      </c>
      <c r="C46" s="78">
        <v>0</v>
      </c>
    </row>
    <row r="47" spans="1:3" ht="12.75" x14ac:dyDescent="0.25">
      <c r="A47" s="70" t="s">
        <v>1252</v>
      </c>
      <c r="B47" s="69"/>
      <c r="C47" s="68">
        <v>63985.38</v>
      </c>
    </row>
    <row r="48" spans="1:3" x14ac:dyDescent="0.25">
      <c r="A48" s="77" t="s">
        <v>1251</v>
      </c>
    </row>
    <row r="49" spans="1:3" x14ac:dyDescent="0.25">
      <c r="A49" s="76" t="s">
        <v>1291</v>
      </c>
      <c r="B49" s="75" t="s">
        <v>1249</v>
      </c>
      <c r="C49" s="74">
        <v>0</v>
      </c>
    </row>
    <row r="50" spans="1:3" ht="12.75" x14ac:dyDescent="0.25">
      <c r="A50" s="73" t="s">
        <v>1246</v>
      </c>
      <c r="B50" s="72"/>
      <c r="C50" s="71">
        <v>0</v>
      </c>
    </row>
    <row r="52" spans="1:3" ht="12.75" x14ac:dyDescent="0.25">
      <c r="A52" s="70" t="s">
        <v>1245</v>
      </c>
      <c r="B52" s="69"/>
      <c r="C52" s="68">
        <v>63985.38</v>
      </c>
    </row>
    <row r="53" spans="1:3" ht="9" customHeight="1" x14ac:dyDescent="0.25">
      <c r="A53" s="67" t="s">
        <v>1244</v>
      </c>
    </row>
    <row r="54" spans="1:3" ht="9" customHeight="1" x14ac:dyDescent="0.25">
      <c r="A54" s="67" t="s">
        <v>1243</v>
      </c>
    </row>
  </sheetData>
  <mergeCells count="11">
    <mergeCell ref="A31:B31"/>
    <mergeCell ref="A33:B33"/>
    <mergeCell ref="A35:C35"/>
    <mergeCell ref="A47:B47"/>
    <mergeCell ref="A50:B50"/>
    <mergeCell ref="A52:B52"/>
    <mergeCell ref="A1:B1"/>
    <mergeCell ref="A4:C4"/>
    <mergeCell ref="A2:B2"/>
    <mergeCell ref="A5:C5"/>
    <mergeCell ref="A28:B2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election activeCell="A49" sqref="A49:A50"/>
    </sheetView>
  </sheetViews>
  <sheetFormatPr baseColWidth="10" defaultRowHeight="11.25" x14ac:dyDescent="0.25"/>
  <cols>
    <col min="1" max="1" width="10.7109375" style="65" customWidth="1"/>
    <col min="2" max="2" width="60.7109375" style="66" customWidth="1"/>
    <col min="3" max="3" width="15.7109375" style="65" customWidth="1"/>
    <col min="4" max="16384" width="11.42578125" style="65"/>
  </cols>
  <sheetData>
    <row r="1" spans="1:3" ht="20.100000000000001" customHeight="1" x14ac:dyDescent="0.25">
      <c r="A1" s="70" t="s">
        <v>41</v>
      </c>
      <c r="B1" s="69"/>
      <c r="C1" s="95" t="s">
        <v>21</v>
      </c>
    </row>
    <row r="2" spans="1:3" ht="20.100000000000001" customHeight="1" x14ac:dyDescent="0.25">
      <c r="A2" s="70" t="s">
        <v>1290</v>
      </c>
      <c r="B2" s="69"/>
      <c r="C2" s="95" t="s">
        <v>1289</v>
      </c>
    </row>
    <row r="3" spans="1:3" x14ac:dyDescent="0.25">
      <c r="A3" s="93"/>
      <c r="B3" s="94"/>
      <c r="C3" s="93"/>
    </row>
    <row r="4" spans="1:3" ht="12.75" x14ac:dyDescent="0.25">
      <c r="A4" s="92" t="s">
        <v>1288</v>
      </c>
      <c r="B4" s="91"/>
      <c r="C4" s="91"/>
    </row>
    <row r="5" spans="1:3" ht="12.75" x14ac:dyDescent="0.25">
      <c r="A5" s="70" t="s">
        <v>1287</v>
      </c>
      <c r="B5" s="69"/>
      <c r="C5" s="69"/>
    </row>
    <row r="6" spans="1:3" x14ac:dyDescent="0.25">
      <c r="A6" s="83" t="s">
        <v>1277</v>
      </c>
      <c r="B6" s="82" t="s">
        <v>1276</v>
      </c>
      <c r="C6" s="81" t="s">
        <v>1275</v>
      </c>
    </row>
    <row r="7" spans="1:3" x14ac:dyDescent="0.25">
      <c r="A7" s="80" t="s">
        <v>1274</v>
      </c>
      <c r="B7" s="79" t="s">
        <v>1273</v>
      </c>
      <c r="C7" s="78">
        <v>0</v>
      </c>
    </row>
    <row r="8" spans="1:3" x14ac:dyDescent="0.25">
      <c r="A8" s="80" t="s">
        <v>1272</v>
      </c>
      <c r="B8" s="79" t="s">
        <v>1271</v>
      </c>
      <c r="C8" s="78">
        <v>0</v>
      </c>
    </row>
    <row r="9" spans="1:3" x14ac:dyDescent="0.25">
      <c r="A9" s="80" t="s">
        <v>1270</v>
      </c>
      <c r="B9" s="79" t="s">
        <v>1269</v>
      </c>
      <c r="C9" s="78">
        <v>0</v>
      </c>
    </row>
    <row r="10" spans="1:3" x14ac:dyDescent="0.25">
      <c r="A10" s="80" t="s">
        <v>1268</v>
      </c>
      <c r="B10" s="79" t="s">
        <v>1267</v>
      </c>
      <c r="C10" s="78">
        <v>0</v>
      </c>
    </row>
    <row r="11" spans="1:3" x14ac:dyDescent="0.25">
      <c r="A11" s="80" t="s">
        <v>1266</v>
      </c>
      <c r="B11" s="79" t="s">
        <v>1265</v>
      </c>
      <c r="C11" s="78">
        <v>0</v>
      </c>
    </row>
    <row r="12" spans="1:3" x14ac:dyDescent="0.25">
      <c r="A12" s="90" t="s">
        <v>1264</v>
      </c>
      <c r="B12" s="89" t="s">
        <v>1263</v>
      </c>
      <c r="C12" s="68">
        <v>5797.67</v>
      </c>
    </row>
    <row r="13" spans="1:3" x14ac:dyDescent="0.25">
      <c r="A13" s="88" t="s">
        <v>1286</v>
      </c>
      <c r="B13" s="87" t="s">
        <v>1285</v>
      </c>
      <c r="C13" s="86">
        <v>5137.67</v>
      </c>
    </row>
    <row r="14" spans="1:3" x14ac:dyDescent="0.25">
      <c r="A14" s="88" t="s">
        <v>1284</v>
      </c>
      <c r="B14" s="87" t="s">
        <v>1283</v>
      </c>
      <c r="C14" s="86">
        <v>660</v>
      </c>
    </row>
    <row r="15" spans="1:3" x14ac:dyDescent="0.25">
      <c r="A15" s="80" t="s">
        <v>1262</v>
      </c>
      <c r="B15" s="79" t="s">
        <v>1261</v>
      </c>
      <c r="C15" s="78">
        <v>0</v>
      </c>
    </row>
    <row r="16" spans="1:3" x14ac:dyDescent="0.25">
      <c r="A16" s="80" t="s">
        <v>1260</v>
      </c>
      <c r="B16" s="79" t="s">
        <v>1259</v>
      </c>
      <c r="C16" s="78">
        <v>0</v>
      </c>
    </row>
    <row r="17" spans="1:3" x14ac:dyDescent="0.25">
      <c r="A17" s="80" t="s">
        <v>1258</v>
      </c>
      <c r="B17" s="79" t="s">
        <v>1257</v>
      </c>
      <c r="C17" s="78">
        <v>0</v>
      </c>
    </row>
    <row r="18" spans="1:3" x14ac:dyDescent="0.25">
      <c r="A18" s="80" t="s">
        <v>1256</v>
      </c>
      <c r="B18" s="79" t="s">
        <v>1255</v>
      </c>
      <c r="C18" s="78">
        <v>0</v>
      </c>
    </row>
    <row r="19" spans="1:3" ht="12.75" x14ac:dyDescent="0.25">
      <c r="A19" s="85" t="s">
        <v>1282</v>
      </c>
      <c r="B19" s="84"/>
      <c r="C19" s="78">
        <v>0</v>
      </c>
    </row>
    <row r="20" spans="1:3" x14ac:dyDescent="0.25">
      <c r="A20" s="80" t="s">
        <v>1254</v>
      </c>
      <c r="B20" s="79" t="s">
        <v>1253</v>
      </c>
      <c r="C20" s="78">
        <v>0</v>
      </c>
    </row>
    <row r="21" spans="1:3" ht="12.75" x14ac:dyDescent="0.25">
      <c r="A21" s="70" t="s">
        <v>1281</v>
      </c>
      <c r="B21" s="69"/>
      <c r="C21" s="68">
        <v>5797.67</v>
      </c>
    </row>
    <row r="22" spans="1:3" x14ac:dyDescent="0.25">
      <c r="A22" s="77" t="s">
        <v>1251</v>
      </c>
    </row>
    <row r="23" spans="1:3" x14ac:dyDescent="0.25">
      <c r="A23" s="76" t="s">
        <v>1250</v>
      </c>
      <c r="B23" s="75" t="s">
        <v>1249</v>
      </c>
      <c r="C23" s="74">
        <v>0</v>
      </c>
    </row>
    <row r="24" spans="1:3" x14ac:dyDescent="0.25">
      <c r="A24" s="76" t="s">
        <v>1248</v>
      </c>
      <c r="B24" s="75" t="s">
        <v>1247</v>
      </c>
      <c r="C24" s="74">
        <v>0</v>
      </c>
    </row>
    <row r="25" spans="1:3" ht="12.75" x14ac:dyDescent="0.25">
      <c r="A25" s="70" t="s">
        <v>1280</v>
      </c>
      <c r="B25" s="69"/>
      <c r="C25" s="68">
        <v>0</v>
      </c>
    </row>
    <row r="27" spans="1:3" ht="12.75" x14ac:dyDescent="0.25">
      <c r="A27" s="70" t="s">
        <v>1279</v>
      </c>
      <c r="B27" s="69"/>
      <c r="C27" s="68">
        <v>5797.67</v>
      </c>
    </row>
    <row r="28" spans="1:3" x14ac:dyDescent="0.25">
      <c r="A28" s="77" t="s">
        <v>1251</v>
      </c>
    </row>
    <row r="29" spans="1:3" ht="12.75" x14ac:dyDescent="0.25">
      <c r="A29" s="70" t="s">
        <v>1278</v>
      </c>
      <c r="B29" s="69"/>
      <c r="C29" s="69"/>
    </row>
    <row r="30" spans="1:3" x14ac:dyDescent="0.25">
      <c r="A30" s="83" t="s">
        <v>1277</v>
      </c>
      <c r="B30" s="82" t="s">
        <v>1276</v>
      </c>
      <c r="C30" s="81" t="s">
        <v>1275</v>
      </c>
    </row>
    <row r="31" spans="1:3" x14ac:dyDescent="0.25">
      <c r="A31" s="80" t="s">
        <v>1274</v>
      </c>
      <c r="B31" s="79" t="s">
        <v>1273</v>
      </c>
      <c r="C31" s="78">
        <v>0</v>
      </c>
    </row>
    <row r="32" spans="1:3" x14ac:dyDescent="0.25">
      <c r="A32" s="80" t="s">
        <v>1272</v>
      </c>
      <c r="B32" s="79" t="s">
        <v>1271</v>
      </c>
      <c r="C32" s="78">
        <v>0</v>
      </c>
    </row>
    <row r="33" spans="1:3" x14ac:dyDescent="0.25">
      <c r="A33" s="80" t="s">
        <v>1270</v>
      </c>
      <c r="B33" s="79" t="s">
        <v>1269</v>
      </c>
      <c r="C33" s="78">
        <v>0</v>
      </c>
    </row>
    <row r="34" spans="1:3" x14ac:dyDescent="0.25">
      <c r="A34" s="80" t="s">
        <v>1268</v>
      </c>
      <c r="B34" s="79" t="s">
        <v>1267</v>
      </c>
      <c r="C34" s="78">
        <v>0</v>
      </c>
    </row>
    <row r="35" spans="1:3" x14ac:dyDescent="0.25">
      <c r="A35" s="80" t="s">
        <v>1266</v>
      </c>
      <c r="B35" s="79" t="s">
        <v>1265</v>
      </c>
      <c r="C35" s="78">
        <v>0</v>
      </c>
    </row>
    <row r="36" spans="1:3" x14ac:dyDescent="0.25">
      <c r="A36" s="80" t="s">
        <v>1264</v>
      </c>
      <c r="B36" s="79" t="s">
        <v>1263</v>
      </c>
      <c r="C36" s="78">
        <v>0</v>
      </c>
    </row>
    <row r="37" spans="1:3" x14ac:dyDescent="0.25">
      <c r="A37" s="80" t="s">
        <v>1262</v>
      </c>
      <c r="B37" s="79" t="s">
        <v>1261</v>
      </c>
      <c r="C37" s="78">
        <v>0</v>
      </c>
    </row>
    <row r="38" spans="1:3" x14ac:dyDescent="0.25">
      <c r="A38" s="80" t="s">
        <v>1260</v>
      </c>
      <c r="B38" s="79" t="s">
        <v>1259</v>
      </c>
      <c r="C38" s="78">
        <v>0</v>
      </c>
    </row>
    <row r="39" spans="1:3" x14ac:dyDescent="0.25">
      <c r="A39" s="80" t="s">
        <v>1258</v>
      </c>
      <c r="B39" s="79" t="s">
        <v>1257</v>
      </c>
      <c r="C39" s="78">
        <v>0</v>
      </c>
    </row>
    <row r="40" spans="1:3" x14ac:dyDescent="0.25">
      <c r="A40" s="80" t="s">
        <v>1256</v>
      </c>
      <c r="B40" s="79" t="s">
        <v>1255</v>
      </c>
      <c r="C40" s="78">
        <v>0</v>
      </c>
    </row>
    <row r="41" spans="1:3" x14ac:dyDescent="0.25">
      <c r="A41" s="80" t="s">
        <v>1254</v>
      </c>
      <c r="B41" s="79" t="s">
        <v>1253</v>
      </c>
      <c r="C41" s="78">
        <v>0</v>
      </c>
    </row>
    <row r="42" spans="1:3" ht="12.75" x14ac:dyDescent="0.25">
      <c r="A42" s="70" t="s">
        <v>1252</v>
      </c>
      <c r="B42" s="69"/>
      <c r="C42" s="68">
        <v>0</v>
      </c>
    </row>
    <row r="43" spans="1:3" x14ac:dyDescent="0.25">
      <c r="A43" s="77" t="s">
        <v>1251</v>
      </c>
    </row>
    <row r="44" spans="1:3" x14ac:dyDescent="0.25">
      <c r="A44" s="76" t="s">
        <v>1250</v>
      </c>
      <c r="B44" s="75" t="s">
        <v>1249</v>
      </c>
      <c r="C44" s="74">
        <v>0</v>
      </c>
    </row>
    <row r="45" spans="1:3" x14ac:dyDescent="0.25">
      <c r="A45" s="76" t="s">
        <v>1248</v>
      </c>
      <c r="B45" s="75" t="s">
        <v>1247</v>
      </c>
      <c r="C45" s="74">
        <v>0</v>
      </c>
    </row>
    <row r="46" spans="1:3" ht="12.75" x14ac:dyDescent="0.25">
      <c r="A46" s="73" t="s">
        <v>1246</v>
      </c>
      <c r="B46" s="72"/>
      <c r="C46" s="71">
        <v>0</v>
      </c>
    </row>
    <row r="48" spans="1:3" ht="12.75" x14ac:dyDescent="0.25">
      <c r="A48" s="70" t="s">
        <v>1245</v>
      </c>
      <c r="B48" s="69"/>
      <c r="C48" s="68">
        <v>0</v>
      </c>
    </row>
    <row r="49" spans="1:1" ht="9" customHeight="1" x14ac:dyDescent="0.25">
      <c r="A49" s="67" t="s">
        <v>1244</v>
      </c>
    </row>
    <row r="50" spans="1:1" ht="9" customHeight="1" x14ac:dyDescent="0.25">
      <c r="A50" s="67" t="s">
        <v>1243</v>
      </c>
    </row>
  </sheetData>
  <mergeCells count="12">
    <mergeCell ref="A1:B1"/>
    <mergeCell ref="A4:C4"/>
    <mergeCell ref="A2:B2"/>
    <mergeCell ref="A5:C5"/>
    <mergeCell ref="A19:B19"/>
    <mergeCell ref="A21:B21"/>
    <mergeCell ref="A25:B25"/>
    <mergeCell ref="A27:B27"/>
    <mergeCell ref="A29:C29"/>
    <mergeCell ref="A42:B42"/>
    <mergeCell ref="A46:B46"/>
    <mergeCell ref="A48:B48"/>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6"/>
  <sheetViews>
    <sheetView showGridLines="0" workbookViewId="0">
      <selection sqref="A1:I1"/>
    </sheetView>
  </sheetViews>
  <sheetFormatPr baseColWidth="10" defaultRowHeight="11.25" x14ac:dyDescent="0.25"/>
  <cols>
    <col min="1" max="1" width="10.7109375" style="23" customWidth="1"/>
    <col min="2" max="2" width="35.7109375" style="50" customWidth="1"/>
    <col min="3" max="10" width="12.7109375" style="23" customWidth="1"/>
    <col min="11" max="16384" width="11.42578125" style="23"/>
  </cols>
  <sheetData>
    <row r="1" spans="1:10" ht="12.75" x14ac:dyDescent="0.25">
      <c r="A1" s="49" t="s">
        <v>41</v>
      </c>
      <c r="B1" s="48"/>
      <c r="C1" s="48"/>
      <c r="D1" s="48"/>
      <c r="E1" s="48"/>
      <c r="F1" s="48"/>
      <c r="G1" s="48"/>
      <c r="H1" s="48"/>
      <c r="I1" s="48"/>
      <c r="J1" s="47" t="s">
        <v>21</v>
      </c>
    </row>
    <row r="2" spans="1:10" ht="12.75" x14ac:dyDescent="0.25">
      <c r="A2" s="49" t="s">
        <v>1242</v>
      </c>
      <c r="B2" s="48"/>
      <c r="C2" s="48"/>
      <c r="D2" s="48"/>
      <c r="E2" s="48"/>
      <c r="F2" s="48"/>
      <c r="G2" s="48"/>
      <c r="H2" s="48"/>
      <c r="I2" s="48"/>
      <c r="J2" s="47" t="s">
        <v>1241</v>
      </c>
    </row>
    <row r="4" spans="1:10" ht="12.75" x14ac:dyDescent="0.25">
      <c r="A4" s="40" t="s">
        <v>1240</v>
      </c>
      <c r="B4" s="39"/>
      <c r="C4" s="39"/>
      <c r="D4" s="39"/>
      <c r="E4" s="39"/>
      <c r="F4" s="39"/>
      <c r="G4" s="39"/>
      <c r="H4" s="39"/>
      <c r="I4" s="39"/>
      <c r="J4" s="39"/>
    </row>
    <row r="5" spans="1:10" ht="112.5" x14ac:dyDescent="0.25">
      <c r="A5" s="64" t="s">
        <v>1239</v>
      </c>
      <c r="B5" s="63"/>
      <c r="C5" s="33" t="s">
        <v>1238</v>
      </c>
      <c r="D5" s="33" t="s">
        <v>1237</v>
      </c>
      <c r="E5" s="33" t="s">
        <v>1236</v>
      </c>
      <c r="F5" s="33" t="s">
        <v>1235</v>
      </c>
      <c r="G5" s="33" t="s">
        <v>1234</v>
      </c>
      <c r="H5" s="33" t="s">
        <v>1233</v>
      </c>
      <c r="I5" s="33" t="s">
        <v>318</v>
      </c>
      <c r="J5" s="33" t="s">
        <v>1232</v>
      </c>
    </row>
    <row r="6" spans="1:10" x14ac:dyDescent="0.25">
      <c r="A6" s="62" t="s">
        <v>316</v>
      </c>
      <c r="B6" s="61" t="s">
        <v>315</v>
      </c>
      <c r="C6" s="60"/>
      <c r="D6" s="60"/>
      <c r="E6" s="60"/>
      <c r="F6" s="60"/>
      <c r="G6" s="60"/>
      <c r="H6" s="60"/>
      <c r="I6" s="60"/>
      <c r="J6" s="60"/>
    </row>
    <row r="7" spans="1:10" x14ac:dyDescent="0.25">
      <c r="A7" s="59" t="s">
        <v>1231</v>
      </c>
      <c r="B7" s="58" t="s">
        <v>1230</v>
      </c>
      <c r="C7" s="57">
        <v>4585040.55</v>
      </c>
      <c r="D7" s="57">
        <v>-53941.58</v>
      </c>
      <c r="E7" s="57">
        <v>55941.59</v>
      </c>
      <c r="F7" s="57">
        <v>0</v>
      </c>
      <c r="G7" s="57">
        <v>0.01</v>
      </c>
      <c r="H7" s="57">
        <f>E7+F7-G7</f>
        <v>55941.579999999994</v>
      </c>
      <c r="I7" s="57">
        <v>0</v>
      </c>
      <c r="J7" s="57">
        <f>H7-I7</f>
        <v>55941.579999999994</v>
      </c>
    </row>
    <row r="8" spans="1:10" x14ac:dyDescent="0.25">
      <c r="A8" s="59" t="s">
        <v>1229</v>
      </c>
      <c r="B8" s="58" t="s">
        <v>1228</v>
      </c>
      <c r="C8" s="57">
        <v>114970.7</v>
      </c>
      <c r="D8" s="57">
        <v>0</v>
      </c>
      <c r="E8" s="57">
        <v>0</v>
      </c>
      <c r="F8" s="57">
        <v>0</v>
      </c>
      <c r="G8" s="57">
        <v>0</v>
      </c>
      <c r="H8" s="57">
        <f>E8+F8-G8</f>
        <v>0</v>
      </c>
      <c r="I8" s="57">
        <v>0</v>
      </c>
      <c r="J8" s="57">
        <f>H8-I8</f>
        <v>0</v>
      </c>
    </row>
    <row r="9" spans="1:10" ht="22.5" x14ac:dyDescent="0.25">
      <c r="A9" s="59" t="s">
        <v>1227</v>
      </c>
      <c r="B9" s="58" t="s">
        <v>1226</v>
      </c>
      <c r="C9" s="57">
        <v>4861189.21</v>
      </c>
      <c r="D9" s="57">
        <v>0</v>
      </c>
      <c r="E9" s="57">
        <v>124129.01</v>
      </c>
      <c r="F9" s="57">
        <v>0</v>
      </c>
      <c r="G9" s="57">
        <v>0</v>
      </c>
      <c r="H9" s="57">
        <f>E9+F9-G9</f>
        <v>124129.01</v>
      </c>
      <c r="I9" s="57">
        <v>24000</v>
      </c>
      <c r="J9" s="57">
        <f>H9-I9</f>
        <v>100129.01</v>
      </c>
    </row>
    <row r="10" spans="1:10" x14ac:dyDescent="0.25">
      <c r="A10" s="59" t="s">
        <v>1225</v>
      </c>
      <c r="B10" s="58" t="s">
        <v>1224</v>
      </c>
      <c r="C10" s="57">
        <v>663995.31999999995</v>
      </c>
      <c r="D10" s="57">
        <v>0</v>
      </c>
      <c r="E10" s="57">
        <v>0</v>
      </c>
      <c r="F10" s="57">
        <v>0</v>
      </c>
      <c r="G10" s="57">
        <v>0</v>
      </c>
      <c r="H10" s="57">
        <f>E10+F10-G10</f>
        <v>0</v>
      </c>
      <c r="I10" s="57">
        <v>0</v>
      </c>
      <c r="J10" s="57">
        <f>H10-I10</f>
        <v>0</v>
      </c>
    </row>
    <row r="11" spans="1:10" x14ac:dyDescent="0.25">
      <c r="A11" s="59" t="s">
        <v>1223</v>
      </c>
      <c r="B11" s="58" t="s">
        <v>1222</v>
      </c>
      <c r="C11" s="57">
        <v>180000</v>
      </c>
      <c r="D11" s="57">
        <v>0</v>
      </c>
      <c r="E11" s="57">
        <v>171978.08</v>
      </c>
      <c r="F11" s="57">
        <v>0</v>
      </c>
      <c r="G11" s="57">
        <v>0</v>
      </c>
      <c r="H11" s="57">
        <f>E11+F11-G11</f>
        <v>171978.08</v>
      </c>
      <c r="I11" s="57">
        <v>0</v>
      </c>
      <c r="J11" s="57">
        <f>H11-I11</f>
        <v>171978.08</v>
      </c>
    </row>
    <row r="12" spans="1:10" ht="22.5" x14ac:dyDescent="0.25">
      <c r="A12" s="59" t="s">
        <v>1221</v>
      </c>
      <c r="B12" s="58" t="s">
        <v>1220</v>
      </c>
      <c r="C12" s="57">
        <v>2442056</v>
      </c>
      <c r="D12" s="57">
        <v>0</v>
      </c>
      <c r="E12" s="57">
        <v>0</v>
      </c>
      <c r="F12" s="57">
        <v>0</v>
      </c>
      <c r="G12" s="57">
        <v>0</v>
      </c>
      <c r="H12" s="57">
        <f>E12+F12-G12</f>
        <v>0</v>
      </c>
      <c r="I12" s="57">
        <v>0</v>
      </c>
      <c r="J12" s="57">
        <f>H12-I12</f>
        <v>0</v>
      </c>
    </row>
    <row r="13" spans="1:10" x14ac:dyDescent="0.25">
      <c r="A13" s="59" t="s">
        <v>1219</v>
      </c>
      <c r="B13" s="58" t="s">
        <v>1218</v>
      </c>
      <c r="C13" s="57">
        <v>1308000</v>
      </c>
      <c r="D13" s="57">
        <v>0</v>
      </c>
      <c r="E13" s="57">
        <v>190122.43</v>
      </c>
      <c r="F13" s="57">
        <v>0</v>
      </c>
      <c r="G13" s="57">
        <v>0</v>
      </c>
      <c r="H13" s="57">
        <f>E13+F13-G13</f>
        <v>190122.43</v>
      </c>
      <c r="I13" s="57">
        <v>37371.550000000003</v>
      </c>
      <c r="J13" s="57">
        <f>H13-I13</f>
        <v>152750.88</v>
      </c>
    </row>
    <row r="14" spans="1:10" x14ac:dyDescent="0.25">
      <c r="A14" s="59" t="s">
        <v>1217</v>
      </c>
      <c r="B14" s="58" t="s">
        <v>1216</v>
      </c>
      <c r="C14" s="57">
        <v>20469099</v>
      </c>
      <c r="D14" s="57">
        <v>-93305</v>
      </c>
      <c r="E14" s="57">
        <v>1047564.37</v>
      </c>
      <c r="F14" s="57">
        <v>60000</v>
      </c>
      <c r="G14" s="57">
        <v>153305</v>
      </c>
      <c r="H14" s="57">
        <f>E14+F14-G14</f>
        <v>954259.37000000011</v>
      </c>
      <c r="I14" s="57">
        <v>383969.82</v>
      </c>
      <c r="J14" s="57">
        <f>H14-I14</f>
        <v>570289.55000000005</v>
      </c>
    </row>
    <row r="15" spans="1:10" x14ac:dyDescent="0.25">
      <c r="A15" s="59" t="s">
        <v>1215</v>
      </c>
      <c r="B15" s="58" t="s">
        <v>1214</v>
      </c>
      <c r="C15" s="57">
        <v>5590000.0199999996</v>
      </c>
      <c r="D15" s="57">
        <v>990418</v>
      </c>
      <c r="E15" s="57">
        <v>4234528.8</v>
      </c>
      <c r="F15" s="57">
        <v>990418</v>
      </c>
      <c r="G15" s="57">
        <v>0</v>
      </c>
      <c r="H15" s="57">
        <f>E15+F15-G15</f>
        <v>5224946.8</v>
      </c>
      <c r="I15" s="57">
        <v>445253.09</v>
      </c>
      <c r="J15" s="57">
        <f>H15-I15</f>
        <v>4779693.71</v>
      </c>
    </row>
    <row r="16" spans="1:10" x14ac:dyDescent="0.25">
      <c r="A16" s="59" t="s">
        <v>1213</v>
      </c>
      <c r="B16" s="58" t="s">
        <v>1212</v>
      </c>
      <c r="C16" s="57">
        <v>6877029.7999999998</v>
      </c>
      <c r="D16" s="57">
        <v>1878000</v>
      </c>
      <c r="E16" s="57">
        <v>4958057.99</v>
      </c>
      <c r="F16" s="57">
        <v>1880000</v>
      </c>
      <c r="G16" s="57">
        <v>0</v>
      </c>
      <c r="H16" s="57">
        <f>E16+F16-G16</f>
        <v>6838057.9900000002</v>
      </c>
      <c r="I16" s="57">
        <v>26294.92</v>
      </c>
      <c r="J16" s="57">
        <f>H16-I16</f>
        <v>6811763.0700000003</v>
      </c>
    </row>
    <row r="17" spans="1:10" x14ac:dyDescent="0.25">
      <c r="A17" s="59" t="s">
        <v>1211</v>
      </c>
      <c r="B17" s="58" t="s">
        <v>1210</v>
      </c>
      <c r="C17" s="57">
        <v>14000000</v>
      </c>
      <c r="D17" s="57">
        <v>7600000</v>
      </c>
      <c r="E17" s="57">
        <v>6344015.6600000001</v>
      </c>
      <c r="F17" s="57">
        <v>7600000</v>
      </c>
      <c r="G17" s="57">
        <v>0</v>
      </c>
      <c r="H17" s="57">
        <f>E17+F17-G17</f>
        <v>13944015.66</v>
      </c>
      <c r="I17" s="57">
        <v>23483.8</v>
      </c>
      <c r="J17" s="57">
        <f>H17-I17</f>
        <v>13920531.859999999</v>
      </c>
    </row>
    <row r="18" spans="1:10" x14ac:dyDescent="0.25">
      <c r="A18" s="59" t="s">
        <v>1209</v>
      </c>
      <c r="B18" s="58" t="s">
        <v>1208</v>
      </c>
      <c r="C18" s="57">
        <v>1421856.42</v>
      </c>
      <c r="D18" s="57">
        <v>-18293.27</v>
      </c>
      <c r="E18" s="57">
        <v>18293.27</v>
      </c>
      <c r="F18" s="57">
        <v>0</v>
      </c>
      <c r="G18" s="57">
        <v>18293.27</v>
      </c>
      <c r="H18" s="57">
        <f>E18+F18-G18</f>
        <v>0</v>
      </c>
      <c r="I18" s="57">
        <v>0</v>
      </c>
      <c r="J18" s="57">
        <f>H18-I18</f>
        <v>0</v>
      </c>
    </row>
    <row r="19" spans="1:10" x14ac:dyDescent="0.25">
      <c r="A19" s="59" t="s">
        <v>1207</v>
      </c>
      <c r="B19" s="58" t="s">
        <v>1206</v>
      </c>
      <c r="C19" s="57">
        <v>2308700.58</v>
      </c>
      <c r="D19" s="57">
        <v>0</v>
      </c>
      <c r="E19" s="57">
        <v>0</v>
      </c>
      <c r="F19" s="57">
        <v>0</v>
      </c>
      <c r="G19" s="57">
        <v>0</v>
      </c>
      <c r="H19" s="57">
        <f>E19+F19-G19</f>
        <v>0</v>
      </c>
      <c r="I19" s="57">
        <v>0</v>
      </c>
      <c r="J19" s="57">
        <f>H19-I19</f>
        <v>0</v>
      </c>
    </row>
    <row r="20" spans="1:10" ht="22.5" x14ac:dyDescent="0.25">
      <c r="A20" s="59" t="s">
        <v>1205</v>
      </c>
      <c r="B20" s="58" t="s">
        <v>1204</v>
      </c>
      <c r="C20" s="57">
        <v>56600</v>
      </c>
      <c r="D20" s="57">
        <v>0</v>
      </c>
      <c r="E20" s="57">
        <v>56600</v>
      </c>
      <c r="F20" s="57">
        <v>0</v>
      </c>
      <c r="G20" s="57">
        <v>0</v>
      </c>
      <c r="H20" s="57">
        <f>E20+F20-G20</f>
        <v>56600</v>
      </c>
      <c r="I20" s="57">
        <v>0</v>
      </c>
      <c r="J20" s="57">
        <f>H20-I20</f>
        <v>56600</v>
      </c>
    </row>
    <row r="21" spans="1:10" ht="22.5" x14ac:dyDescent="0.25">
      <c r="A21" s="59" t="s">
        <v>1203</v>
      </c>
      <c r="B21" s="58" t="s">
        <v>1202</v>
      </c>
      <c r="C21" s="57">
        <v>8633.1</v>
      </c>
      <c r="D21" s="57">
        <v>0</v>
      </c>
      <c r="E21" s="57">
        <v>0</v>
      </c>
      <c r="F21" s="57">
        <v>0</v>
      </c>
      <c r="G21" s="57">
        <v>0</v>
      </c>
      <c r="H21" s="57">
        <f>E21+F21-G21</f>
        <v>0</v>
      </c>
      <c r="I21" s="57">
        <v>0</v>
      </c>
      <c r="J21" s="57">
        <f>H21-I21</f>
        <v>0</v>
      </c>
    </row>
    <row r="22" spans="1:10" ht="22.5" x14ac:dyDescent="0.25">
      <c r="A22" s="59" t="s">
        <v>1201</v>
      </c>
      <c r="B22" s="58" t="s">
        <v>1200</v>
      </c>
      <c r="C22" s="57">
        <v>50000</v>
      </c>
      <c r="D22" s="57">
        <v>0</v>
      </c>
      <c r="E22" s="57">
        <v>50000</v>
      </c>
      <c r="F22" s="57">
        <v>0</v>
      </c>
      <c r="G22" s="57">
        <v>0</v>
      </c>
      <c r="H22" s="57">
        <f>E22+F22-G22</f>
        <v>50000</v>
      </c>
      <c r="I22" s="57">
        <v>0</v>
      </c>
      <c r="J22" s="57">
        <f>H22-I22</f>
        <v>50000</v>
      </c>
    </row>
    <row r="23" spans="1:10" x14ac:dyDescent="0.25">
      <c r="A23" s="59" t="s">
        <v>1199</v>
      </c>
      <c r="B23" s="58" t="s">
        <v>1198</v>
      </c>
      <c r="C23" s="57">
        <v>749215.42</v>
      </c>
      <c r="D23" s="57">
        <v>0</v>
      </c>
      <c r="E23" s="57">
        <v>27271.58</v>
      </c>
      <c r="F23" s="57">
        <v>0</v>
      </c>
      <c r="G23" s="57">
        <v>0</v>
      </c>
      <c r="H23" s="57">
        <f>E23+F23-G23</f>
        <v>27271.58</v>
      </c>
      <c r="I23" s="57">
        <v>0</v>
      </c>
      <c r="J23" s="57">
        <f>H23-I23</f>
        <v>27271.58</v>
      </c>
    </row>
    <row r="24" spans="1:10" x14ac:dyDescent="0.25">
      <c r="A24" s="59" t="s">
        <v>1197</v>
      </c>
      <c r="B24" s="58" t="s">
        <v>1196</v>
      </c>
      <c r="C24" s="57">
        <v>3206819.58</v>
      </c>
      <c r="D24" s="57">
        <v>0</v>
      </c>
      <c r="E24" s="57">
        <v>0</v>
      </c>
      <c r="F24" s="57">
        <v>0</v>
      </c>
      <c r="G24" s="57">
        <v>0</v>
      </c>
      <c r="H24" s="57">
        <f>E24+F24-G24</f>
        <v>0</v>
      </c>
      <c r="I24" s="57">
        <v>0</v>
      </c>
      <c r="J24" s="57">
        <f>H24-I24</f>
        <v>0</v>
      </c>
    </row>
    <row r="25" spans="1:10" x14ac:dyDescent="0.25">
      <c r="A25" s="59" t="s">
        <v>1195</v>
      </c>
      <c r="B25" s="58" t="s">
        <v>1194</v>
      </c>
      <c r="C25" s="57">
        <v>2270273.77</v>
      </c>
      <c r="D25" s="57">
        <v>0</v>
      </c>
      <c r="E25" s="57">
        <v>1818555.63</v>
      </c>
      <c r="F25" s="57">
        <v>0</v>
      </c>
      <c r="G25" s="57">
        <v>0</v>
      </c>
      <c r="H25" s="57">
        <f>E25+F25-G25</f>
        <v>1818555.63</v>
      </c>
      <c r="I25" s="57">
        <v>318418.90999999997</v>
      </c>
      <c r="J25" s="57">
        <f>H25-I25</f>
        <v>1500136.72</v>
      </c>
    </row>
    <row r="26" spans="1:10" x14ac:dyDescent="0.25">
      <c r="A26" s="59" t="s">
        <v>1193</v>
      </c>
      <c r="B26" s="58" t="s">
        <v>1192</v>
      </c>
      <c r="C26" s="57">
        <v>2359300.21</v>
      </c>
      <c r="D26" s="57">
        <v>0</v>
      </c>
      <c r="E26" s="57">
        <v>2359300.21</v>
      </c>
      <c r="F26" s="57">
        <v>0</v>
      </c>
      <c r="G26" s="57">
        <v>0</v>
      </c>
      <c r="H26" s="57">
        <f>E26+F26-G26</f>
        <v>2359300.21</v>
      </c>
      <c r="I26" s="57">
        <v>0</v>
      </c>
      <c r="J26" s="57">
        <f>H26-I26</f>
        <v>2359300.21</v>
      </c>
    </row>
    <row r="27" spans="1:10" x14ac:dyDescent="0.25">
      <c r="A27" s="59" t="s">
        <v>1191</v>
      </c>
      <c r="B27" s="58" t="s">
        <v>1116</v>
      </c>
      <c r="C27" s="57">
        <v>148164.53</v>
      </c>
      <c r="D27" s="57">
        <v>0</v>
      </c>
      <c r="E27" s="57">
        <v>0</v>
      </c>
      <c r="F27" s="57">
        <v>0</v>
      </c>
      <c r="G27" s="57">
        <v>0</v>
      </c>
      <c r="H27" s="57">
        <f>E27+F27-G27</f>
        <v>0</v>
      </c>
      <c r="I27" s="57">
        <v>0</v>
      </c>
      <c r="J27" s="57">
        <f>H27-I27</f>
        <v>0</v>
      </c>
    </row>
    <row r="28" spans="1:10" x14ac:dyDescent="0.25">
      <c r="A28" s="59" t="s">
        <v>1190</v>
      </c>
      <c r="B28" s="58" t="s">
        <v>1189</v>
      </c>
      <c r="C28" s="57">
        <v>344638.57</v>
      </c>
      <c r="D28" s="57">
        <v>0</v>
      </c>
      <c r="E28" s="57">
        <v>0</v>
      </c>
      <c r="F28" s="57">
        <v>0</v>
      </c>
      <c r="G28" s="57">
        <v>0</v>
      </c>
      <c r="H28" s="57">
        <f>E28+F28-G28</f>
        <v>0</v>
      </c>
      <c r="I28" s="57">
        <v>0</v>
      </c>
      <c r="J28" s="57">
        <f>H28-I28</f>
        <v>0</v>
      </c>
    </row>
    <row r="29" spans="1:10" x14ac:dyDescent="0.25">
      <c r="A29" s="59" t="s">
        <v>1188</v>
      </c>
      <c r="B29" s="58" t="s">
        <v>1187</v>
      </c>
      <c r="C29" s="57">
        <v>979423.03</v>
      </c>
      <c r="D29" s="57">
        <v>0</v>
      </c>
      <c r="E29" s="57">
        <v>0</v>
      </c>
      <c r="F29" s="57">
        <v>0</v>
      </c>
      <c r="G29" s="57">
        <v>0</v>
      </c>
      <c r="H29" s="57">
        <f>E29+F29-G29</f>
        <v>0</v>
      </c>
      <c r="I29" s="57">
        <v>0</v>
      </c>
      <c r="J29" s="57">
        <f>H29-I29</f>
        <v>0</v>
      </c>
    </row>
    <row r="30" spans="1:10" ht="22.5" x14ac:dyDescent="0.25">
      <c r="A30" s="59" t="s">
        <v>1186</v>
      </c>
      <c r="B30" s="58" t="s">
        <v>1185</v>
      </c>
      <c r="C30" s="57">
        <v>200000</v>
      </c>
      <c r="D30" s="57">
        <v>0</v>
      </c>
      <c r="E30" s="57">
        <v>0</v>
      </c>
      <c r="F30" s="57">
        <v>0</v>
      </c>
      <c r="G30" s="57">
        <v>0</v>
      </c>
      <c r="H30" s="57">
        <f>E30+F30-G30</f>
        <v>0</v>
      </c>
      <c r="I30" s="57">
        <v>0</v>
      </c>
      <c r="J30" s="57">
        <f>H30-I30</f>
        <v>0</v>
      </c>
    </row>
    <row r="31" spans="1:10" ht="22.5" x14ac:dyDescent="0.25">
      <c r="A31" s="59" t="s">
        <v>1184</v>
      </c>
      <c r="B31" s="58" t="s">
        <v>1183</v>
      </c>
      <c r="C31" s="57">
        <v>1151566</v>
      </c>
      <c r="D31" s="57">
        <v>0</v>
      </c>
      <c r="E31" s="57">
        <v>0</v>
      </c>
      <c r="F31" s="57">
        <v>0</v>
      </c>
      <c r="G31" s="57">
        <v>0</v>
      </c>
      <c r="H31" s="57">
        <f>E31+F31-G31</f>
        <v>0</v>
      </c>
      <c r="I31" s="57">
        <v>0</v>
      </c>
      <c r="J31" s="57">
        <f>H31-I31</f>
        <v>0</v>
      </c>
    </row>
    <row r="32" spans="1:10" x14ac:dyDescent="0.25">
      <c r="A32" s="59" t="s">
        <v>1182</v>
      </c>
      <c r="B32" s="58" t="s">
        <v>1181</v>
      </c>
      <c r="C32" s="57">
        <v>1944000</v>
      </c>
      <c r="D32" s="57">
        <v>0</v>
      </c>
      <c r="E32" s="57">
        <v>851787.07</v>
      </c>
      <c r="F32" s="57">
        <v>0</v>
      </c>
      <c r="G32" s="57">
        <v>0</v>
      </c>
      <c r="H32" s="57">
        <f>E32+F32-G32</f>
        <v>851787.07</v>
      </c>
      <c r="I32" s="57">
        <v>4867.45</v>
      </c>
      <c r="J32" s="57">
        <f>H32-I32</f>
        <v>846919.62</v>
      </c>
    </row>
    <row r="33" spans="1:10" x14ac:dyDescent="0.25">
      <c r="A33" s="59" t="s">
        <v>1180</v>
      </c>
      <c r="B33" s="58" t="s">
        <v>1179</v>
      </c>
      <c r="C33" s="57">
        <v>90766.77</v>
      </c>
      <c r="D33" s="57">
        <v>0</v>
      </c>
      <c r="E33" s="57">
        <v>0</v>
      </c>
      <c r="F33" s="57">
        <v>0</v>
      </c>
      <c r="G33" s="57">
        <v>0</v>
      </c>
      <c r="H33" s="57">
        <f>E33+F33-G33</f>
        <v>0</v>
      </c>
      <c r="I33" s="57">
        <v>0</v>
      </c>
      <c r="J33" s="57">
        <f>H33-I33</f>
        <v>0</v>
      </c>
    </row>
    <row r="34" spans="1:10" x14ac:dyDescent="0.25">
      <c r="A34" s="59" t="s">
        <v>1178</v>
      </c>
      <c r="B34" s="58" t="s">
        <v>1177</v>
      </c>
      <c r="C34" s="57">
        <v>403044.45</v>
      </c>
      <c r="D34" s="57">
        <v>0</v>
      </c>
      <c r="E34" s="57">
        <v>0</v>
      </c>
      <c r="F34" s="57">
        <v>0</v>
      </c>
      <c r="G34" s="57">
        <v>0</v>
      </c>
      <c r="H34" s="57">
        <f>E34+F34-G34</f>
        <v>0</v>
      </c>
      <c r="I34" s="57">
        <v>0</v>
      </c>
      <c r="J34" s="57">
        <f>H34-I34</f>
        <v>0</v>
      </c>
    </row>
    <row r="35" spans="1:10" x14ac:dyDescent="0.25">
      <c r="A35" s="59" t="s">
        <v>1176</v>
      </c>
      <c r="B35" s="58" t="s">
        <v>1175</v>
      </c>
      <c r="C35" s="57">
        <v>1966000</v>
      </c>
      <c r="D35" s="57">
        <v>0</v>
      </c>
      <c r="E35" s="57">
        <v>0</v>
      </c>
      <c r="F35" s="57">
        <v>38055.15</v>
      </c>
      <c r="G35" s="57">
        <v>0</v>
      </c>
      <c r="H35" s="57">
        <f>E35+F35-G35</f>
        <v>38055.15</v>
      </c>
      <c r="I35" s="57">
        <v>0</v>
      </c>
      <c r="J35" s="57">
        <f>H35-I35</f>
        <v>38055.15</v>
      </c>
    </row>
    <row r="36" spans="1:10" x14ac:dyDescent="0.25">
      <c r="A36" s="59" t="s">
        <v>1174</v>
      </c>
      <c r="B36" s="58" t="s">
        <v>1173</v>
      </c>
      <c r="C36" s="57">
        <v>33622.800000000003</v>
      </c>
      <c r="D36" s="57">
        <v>0</v>
      </c>
      <c r="E36" s="57">
        <v>0</v>
      </c>
      <c r="F36" s="57">
        <v>0</v>
      </c>
      <c r="G36" s="57">
        <v>0</v>
      </c>
      <c r="H36" s="57">
        <f>E36+F36-G36</f>
        <v>0</v>
      </c>
      <c r="I36" s="57">
        <v>0</v>
      </c>
      <c r="J36" s="57">
        <f>H36-I36</f>
        <v>0</v>
      </c>
    </row>
    <row r="37" spans="1:10" ht="22.5" x14ac:dyDescent="0.25">
      <c r="A37" s="59" t="s">
        <v>1172</v>
      </c>
      <c r="B37" s="58" t="s">
        <v>1171</v>
      </c>
      <c r="C37" s="57">
        <v>538943.01</v>
      </c>
      <c r="D37" s="57">
        <v>0</v>
      </c>
      <c r="E37" s="57">
        <v>268903.88</v>
      </c>
      <c r="F37" s="57">
        <v>0</v>
      </c>
      <c r="G37" s="57">
        <v>0</v>
      </c>
      <c r="H37" s="57">
        <f>E37+F37-G37</f>
        <v>268903.88</v>
      </c>
      <c r="I37" s="57">
        <v>0</v>
      </c>
      <c r="J37" s="57">
        <f>H37-I37</f>
        <v>268903.88</v>
      </c>
    </row>
    <row r="38" spans="1:10" x14ac:dyDescent="0.25">
      <c r="A38" s="59" t="s">
        <v>1170</v>
      </c>
      <c r="B38" s="58" t="s">
        <v>1169</v>
      </c>
      <c r="C38" s="57">
        <v>8619454.1199999992</v>
      </c>
      <c r="D38" s="57">
        <v>584653.31000000006</v>
      </c>
      <c r="E38" s="57">
        <v>1434531.99</v>
      </c>
      <c r="F38" s="57">
        <v>572000</v>
      </c>
      <c r="G38" s="57">
        <v>0</v>
      </c>
      <c r="H38" s="57">
        <f>E38+F38-G38</f>
        <v>2006531.99</v>
      </c>
      <c r="I38" s="57">
        <v>1292312.99</v>
      </c>
      <c r="J38" s="57">
        <f>H38-I38</f>
        <v>714219</v>
      </c>
    </row>
    <row r="39" spans="1:10" x14ac:dyDescent="0.25">
      <c r="A39" s="59" t="s">
        <v>1168</v>
      </c>
      <c r="B39" s="58" t="s">
        <v>1167</v>
      </c>
      <c r="C39" s="57">
        <v>2743498.5</v>
      </c>
      <c r="D39" s="57">
        <v>0</v>
      </c>
      <c r="E39" s="57">
        <v>0</v>
      </c>
      <c r="F39" s="57">
        <v>0</v>
      </c>
      <c r="G39" s="57">
        <v>0</v>
      </c>
      <c r="H39" s="57">
        <f>E39+F39-G39</f>
        <v>0</v>
      </c>
      <c r="I39" s="57">
        <v>0</v>
      </c>
      <c r="J39" s="57">
        <f>H39-I39</f>
        <v>0</v>
      </c>
    </row>
    <row r="40" spans="1:10" ht="22.5" x14ac:dyDescent="0.25">
      <c r="A40" s="59" t="s">
        <v>1166</v>
      </c>
      <c r="B40" s="58" t="s">
        <v>1165</v>
      </c>
      <c r="C40" s="57">
        <v>344072</v>
      </c>
      <c r="D40" s="57">
        <v>0</v>
      </c>
      <c r="E40" s="57">
        <v>15972</v>
      </c>
      <c r="F40" s="57">
        <v>0</v>
      </c>
      <c r="G40" s="57">
        <v>0</v>
      </c>
      <c r="H40" s="57">
        <f>E40+F40-G40</f>
        <v>15972</v>
      </c>
      <c r="I40" s="57">
        <v>0</v>
      </c>
      <c r="J40" s="57">
        <f>H40-I40</f>
        <v>15972</v>
      </c>
    </row>
    <row r="41" spans="1:10" ht="22.5" x14ac:dyDescent="0.25">
      <c r="A41" s="59" t="s">
        <v>1164</v>
      </c>
      <c r="B41" s="58" t="s">
        <v>1141</v>
      </c>
      <c r="C41" s="57">
        <v>0</v>
      </c>
      <c r="D41" s="57">
        <v>-243334</v>
      </c>
      <c r="E41" s="57">
        <v>0</v>
      </c>
      <c r="F41" s="57">
        <v>0</v>
      </c>
      <c r="G41" s="57">
        <v>0</v>
      </c>
      <c r="H41" s="57">
        <f>E41+F41-G41</f>
        <v>0</v>
      </c>
      <c r="I41" s="57">
        <v>0</v>
      </c>
      <c r="J41" s="57">
        <f>H41-I41</f>
        <v>0</v>
      </c>
    </row>
    <row r="42" spans="1:10" x14ac:dyDescent="0.25">
      <c r="A42" s="59" t="s">
        <v>1163</v>
      </c>
      <c r="B42" s="58" t="s">
        <v>1162</v>
      </c>
      <c r="C42" s="57">
        <v>405000</v>
      </c>
      <c r="D42" s="57">
        <v>0</v>
      </c>
      <c r="E42" s="57">
        <v>9000</v>
      </c>
      <c r="F42" s="57">
        <v>0</v>
      </c>
      <c r="G42" s="57">
        <v>0</v>
      </c>
      <c r="H42" s="57">
        <f>E42+F42-G42</f>
        <v>9000</v>
      </c>
      <c r="I42" s="57">
        <v>0</v>
      </c>
      <c r="J42" s="57">
        <f>H42-I42</f>
        <v>9000</v>
      </c>
    </row>
    <row r="43" spans="1:10" x14ac:dyDescent="0.25">
      <c r="A43" s="59" t="s">
        <v>1161</v>
      </c>
      <c r="B43" s="58" t="s">
        <v>1131</v>
      </c>
      <c r="C43" s="57">
        <v>138500</v>
      </c>
      <c r="D43" s="57">
        <v>0</v>
      </c>
      <c r="E43" s="57">
        <v>0</v>
      </c>
      <c r="F43" s="57">
        <v>0</v>
      </c>
      <c r="G43" s="57">
        <v>0</v>
      </c>
      <c r="H43" s="57">
        <f>E43+F43-G43</f>
        <v>0</v>
      </c>
      <c r="I43" s="57">
        <v>0</v>
      </c>
      <c r="J43" s="57">
        <f>H43-I43</f>
        <v>0</v>
      </c>
    </row>
    <row r="44" spans="1:10" x14ac:dyDescent="0.25">
      <c r="A44" s="59" t="s">
        <v>1160</v>
      </c>
      <c r="B44" s="58" t="s">
        <v>1133</v>
      </c>
      <c r="C44" s="57">
        <v>89743.59</v>
      </c>
      <c r="D44" s="57">
        <v>0</v>
      </c>
      <c r="E44" s="57">
        <v>0</v>
      </c>
      <c r="F44" s="57">
        <v>0</v>
      </c>
      <c r="G44" s="57">
        <v>0</v>
      </c>
      <c r="H44" s="57">
        <f>E44+F44-G44</f>
        <v>0</v>
      </c>
      <c r="I44" s="57">
        <v>0</v>
      </c>
      <c r="J44" s="57">
        <f>H44-I44</f>
        <v>0</v>
      </c>
    </row>
    <row r="45" spans="1:10" x14ac:dyDescent="0.25">
      <c r="A45" s="59" t="s">
        <v>1159</v>
      </c>
      <c r="B45" s="58" t="s">
        <v>1135</v>
      </c>
      <c r="C45" s="57">
        <v>1163477.75</v>
      </c>
      <c r="D45" s="57">
        <v>0</v>
      </c>
      <c r="E45" s="57">
        <v>100151.9</v>
      </c>
      <c r="F45" s="57">
        <v>0</v>
      </c>
      <c r="G45" s="57">
        <v>0</v>
      </c>
      <c r="H45" s="57">
        <f>E45+F45-G45</f>
        <v>100151.9</v>
      </c>
      <c r="I45" s="57">
        <v>0</v>
      </c>
      <c r="J45" s="57">
        <f>H45-I45</f>
        <v>100151.9</v>
      </c>
    </row>
    <row r="46" spans="1:10" ht="22.5" x14ac:dyDescent="0.25">
      <c r="A46" s="59" t="s">
        <v>1158</v>
      </c>
      <c r="B46" s="58" t="s">
        <v>1067</v>
      </c>
      <c r="C46" s="57">
        <v>700920.51</v>
      </c>
      <c r="D46" s="57">
        <v>0</v>
      </c>
      <c r="E46" s="57">
        <v>0</v>
      </c>
      <c r="F46" s="57">
        <v>0</v>
      </c>
      <c r="G46" s="57">
        <v>0</v>
      </c>
      <c r="H46" s="57">
        <f>E46+F46-G46</f>
        <v>0</v>
      </c>
      <c r="I46" s="57">
        <v>0</v>
      </c>
      <c r="J46" s="57">
        <f>H46-I46</f>
        <v>0</v>
      </c>
    </row>
    <row r="47" spans="1:10" ht="22.5" x14ac:dyDescent="0.25">
      <c r="A47" s="59" t="s">
        <v>1157</v>
      </c>
      <c r="B47" s="58" t="s">
        <v>1156</v>
      </c>
      <c r="C47" s="57">
        <v>53000</v>
      </c>
      <c r="D47" s="57">
        <v>0</v>
      </c>
      <c r="E47" s="57">
        <v>0</v>
      </c>
      <c r="F47" s="57">
        <v>0</v>
      </c>
      <c r="G47" s="57">
        <v>0</v>
      </c>
      <c r="H47" s="57">
        <f>E47+F47-G47</f>
        <v>0</v>
      </c>
      <c r="I47" s="57">
        <v>0</v>
      </c>
      <c r="J47" s="57">
        <f>H47-I47</f>
        <v>0</v>
      </c>
    </row>
    <row r="48" spans="1:10" ht="22.5" x14ac:dyDescent="0.25">
      <c r="A48" s="59" t="s">
        <v>1155</v>
      </c>
      <c r="B48" s="58" t="s">
        <v>1126</v>
      </c>
      <c r="C48" s="57">
        <v>274000</v>
      </c>
      <c r="D48" s="57">
        <v>0</v>
      </c>
      <c r="E48" s="57">
        <v>0</v>
      </c>
      <c r="F48" s="57">
        <v>0</v>
      </c>
      <c r="G48" s="57">
        <v>0</v>
      </c>
      <c r="H48" s="57">
        <f>E48+F48-G48</f>
        <v>0</v>
      </c>
      <c r="I48" s="57">
        <v>0</v>
      </c>
      <c r="J48" s="57">
        <f>H48-I48</f>
        <v>0</v>
      </c>
    </row>
    <row r="49" spans="1:10" ht="22.5" x14ac:dyDescent="0.25">
      <c r="A49" s="59" t="s">
        <v>1154</v>
      </c>
      <c r="B49" s="58" t="s">
        <v>1153</v>
      </c>
      <c r="C49" s="57">
        <v>65000</v>
      </c>
      <c r="D49" s="57">
        <v>0</v>
      </c>
      <c r="E49" s="57">
        <v>0</v>
      </c>
      <c r="F49" s="57">
        <v>0</v>
      </c>
      <c r="G49" s="57">
        <v>0</v>
      </c>
      <c r="H49" s="57">
        <f>E49+F49-G49</f>
        <v>0</v>
      </c>
      <c r="I49" s="57">
        <v>0</v>
      </c>
      <c r="J49" s="57">
        <f>H49-I49</f>
        <v>0</v>
      </c>
    </row>
    <row r="50" spans="1:10" x14ac:dyDescent="0.25">
      <c r="A50" s="59" t="s">
        <v>1152</v>
      </c>
      <c r="B50" s="58" t="s">
        <v>1151</v>
      </c>
      <c r="C50" s="57">
        <v>1441300</v>
      </c>
      <c r="D50" s="57">
        <v>0</v>
      </c>
      <c r="E50" s="57">
        <v>45475.15</v>
      </c>
      <c r="F50" s="57">
        <v>27930.28</v>
      </c>
      <c r="G50" s="57">
        <v>0</v>
      </c>
      <c r="H50" s="57">
        <f>E50+F50-G50</f>
        <v>73405.429999999993</v>
      </c>
      <c r="I50" s="57">
        <v>27930.28</v>
      </c>
      <c r="J50" s="57">
        <f>H50-I50</f>
        <v>45475.149999999994</v>
      </c>
    </row>
    <row r="51" spans="1:10" x14ac:dyDescent="0.25">
      <c r="A51" s="59" t="s">
        <v>1150</v>
      </c>
      <c r="B51" s="58" t="s">
        <v>1108</v>
      </c>
      <c r="C51" s="57">
        <v>372267.97</v>
      </c>
      <c r="D51" s="57">
        <v>0</v>
      </c>
      <c r="E51" s="57">
        <v>0</v>
      </c>
      <c r="F51" s="57">
        <v>0</v>
      </c>
      <c r="G51" s="57">
        <v>0</v>
      </c>
      <c r="H51" s="57">
        <f>E51+F51-G51</f>
        <v>0</v>
      </c>
      <c r="I51" s="57">
        <v>0</v>
      </c>
      <c r="J51" s="57">
        <f>H51-I51</f>
        <v>0</v>
      </c>
    </row>
    <row r="52" spans="1:10" x14ac:dyDescent="0.25">
      <c r="A52" s="59" t="s">
        <v>1149</v>
      </c>
      <c r="B52" s="58" t="s">
        <v>1018</v>
      </c>
      <c r="C52" s="57">
        <v>471442.51</v>
      </c>
      <c r="D52" s="57">
        <v>0</v>
      </c>
      <c r="E52" s="57">
        <v>0</v>
      </c>
      <c r="F52" s="57">
        <v>0</v>
      </c>
      <c r="G52" s="57">
        <v>0</v>
      </c>
      <c r="H52" s="57">
        <f>E52+F52-G52</f>
        <v>0</v>
      </c>
      <c r="I52" s="57">
        <v>0</v>
      </c>
      <c r="J52" s="57">
        <f>H52-I52</f>
        <v>0</v>
      </c>
    </row>
    <row r="53" spans="1:10" x14ac:dyDescent="0.25">
      <c r="A53" s="59" t="s">
        <v>1148</v>
      </c>
      <c r="B53" s="58" t="s">
        <v>1147</v>
      </c>
      <c r="C53" s="57">
        <v>234496.43</v>
      </c>
      <c r="D53" s="57">
        <v>-60000</v>
      </c>
      <c r="E53" s="57">
        <v>5419.88</v>
      </c>
      <c r="F53" s="57">
        <v>0</v>
      </c>
      <c r="G53" s="57">
        <v>0</v>
      </c>
      <c r="H53" s="57">
        <f>E53+F53-G53</f>
        <v>5419.88</v>
      </c>
      <c r="I53" s="57">
        <v>0</v>
      </c>
      <c r="J53" s="57">
        <f>H53-I53</f>
        <v>5419.88</v>
      </c>
    </row>
    <row r="54" spans="1:10" x14ac:dyDescent="0.25">
      <c r="A54" s="59" t="s">
        <v>1146</v>
      </c>
      <c r="B54" s="58" t="s">
        <v>1145</v>
      </c>
      <c r="C54" s="57">
        <v>12296.62</v>
      </c>
      <c r="D54" s="57">
        <v>0</v>
      </c>
      <c r="E54" s="57">
        <v>0</v>
      </c>
      <c r="F54" s="57">
        <v>0</v>
      </c>
      <c r="G54" s="57">
        <v>0</v>
      </c>
      <c r="H54" s="57">
        <f>E54+F54-G54</f>
        <v>0</v>
      </c>
      <c r="I54" s="57">
        <v>0</v>
      </c>
      <c r="J54" s="57">
        <f>H54-I54</f>
        <v>0</v>
      </c>
    </row>
    <row r="55" spans="1:10" ht="22.5" x14ac:dyDescent="0.25">
      <c r="A55" s="59" t="s">
        <v>1144</v>
      </c>
      <c r="B55" s="58" t="s">
        <v>1143</v>
      </c>
      <c r="C55" s="57">
        <v>140000</v>
      </c>
      <c r="D55" s="57">
        <v>0</v>
      </c>
      <c r="E55" s="57">
        <v>27057.16</v>
      </c>
      <c r="F55" s="57">
        <v>0</v>
      </c>
      <c r="G55" s="57">
        <v>0</v>
      </c>
      <c r="H55" s="57">
        <f>E55+F55-G55</f>
        <v>27057.16</v>
      </c>
      <c r="I55" s="57">
        <v>0</v>
      </c>
      <c r="J55" s="57">
        <f>H55-I55</f>
        <v>27057.16</v>
      </c>
    </row>
    <row r="56" spans="1:10" ht="22.5" x14ac:dyDescent="0.25">
      <c r="A56" s="59" t="s">
        <v>1142</v>
      </c>
      <c r="B56" s="58" t="s">
        <v>1141</v>
      </c>
      <c r="C56" s="57">
        <v>0</v>
      </c>
      <c r="D56" s="57">
        <v>-323333</v>
      </c>
      <c r="E56" s="57">
        <v>0</v>
      </c>
      <c r="F56" s="57">
        <v>0</v>
      </c>
      <c r="G56" s="57">
        <v>0</v>
      </c>
      <c r="H56" s="57">
        <f>E56+F56-G56</f>
        <v>0</v>
      </c>
      <c r="I56" s="57">
        <v>0</v>
      </c>
      <c r="J56" s="57">
        <f>H56-I56</f>
        <v>0</v>
      </c>
    </row>
    <row r="57" spans="1:10" x14ac:dyDescent="0.25">
      <c r="A57" s="59" t="s">
        <v>1140</v>
      </c>
      <c r="B57" s="58" t="s">
        <v>1139</v>
      </c>
      <c r="C57" s="57">
        <v>244143.38</v>
      </c>
      <c r="D57" s="57">
        <v>0</v>
      </c>
      <c r="E57" s="57">
        <v>44428.06</v>
      </c>
      <c r="F57" s="57">
        <v>0.14000000000000001</v>
      </c>
      <c r="G57" s="57">
        <v>7709.13</v>
      </c>
      <c r="H57" s="57">
        <f>E57+F57-G57</f>
        <v>36719.07</v>
      </c>
      <c r="I57" s="57">
        <v>36719.07</v>
      </c>
      <c r="J57" s="57">
        <f>H57-I57</f>
        <v>0</v>
      </c>
    </row>
    <row r="58" spans="1:10" x14ac:dyDescent="0.25">
      <c r="A58" s="59" t="s">
        <v>1138</v>
      </c>
      <c r="B58" s="58" t="s">
        <v>1137</v>
      </c>
      <c r="C58" s="57">
        <v>124447.23</v>
      </c>
      <c r="D58" s="57">
        <v>0</v>
      </c>
      <c r="E58" s="57">
        <v>0</v>
      </c>
      <c r="F58" s="57">
        <v>0</v>
      </c>
      <c r="G58" s="57">
        <v>0</v>
      </c>
      <c r="H58" s="57">
        <f>E58+F58-G58</f>
        <v>0</v>
      </c>
      <c r="I58" s="57">
        <v>0</v>
      </c>
      <c r="J58" s="57">
        <f>H58-I58</f>
        <v>0</v>
      </c>
    </row>
    <row r="59" spans="1:10" x14ac:dyDescent="0.25">
      <c r="A59" s="59" t="s">
        <v>1136</v>
      </c>
      <c r="B59" s="58" t="s">
        <v>1135</v>
      </c>
      <c r="C59" s="57">
        <v>1125000</v>
      </c>
      <c r="D59" s="57">
        <v>0</v>
      </c>
      <c r="E59" s="57">
        <v>372156.3</v>
      </c>
      <c r="F59" s="57">
        <v>0</v>
      </c>
      <c r="G59" s="57">
        <v>0</v>
      </c>
      <c r="H59" s="57">
        <f>E59+F59-G59</f>
        <v>372156.3</v>
      </c>
      <c r="I59" s="57">
        <v>0</v>
      </c>
      <c r="J59" s="57">
        <f>H59-I59</f>
        <v>372156.3</v>
      </c>
    </row>
    <row r="60" spans="1:10" x14ac:dyDescent="0.25">
      <c r="A60" s="59" t="s">
        <v>1134</v>
      </c>
      <c r="B60" s="58" t="s">
        <v>1133</v>
      </c>
      <c r="C60" s="57">
        <v>93196.35</v>
      </c>
      <c r="D60" s="57">
        <v>0</v>
      </c>
      <c r="E60" s="57">
        <v>0</v>
      </c>
      <c r="F60" s="57">
        <v>0</v>
      </c>
      <c r="G60" s="57">
        <v>0</v>
      </c>
      <c r="H60" s="57">
        <f>E60+F60-G60</f>
        <v>0</v>
      </c>
      <c r="I60" s="57">
        <v>0</v>
      </c>
      <c r="J60" s="57">
        <f>H60-I60</f>
        <v>0</v>
      </c>
    </row>
    <row r="61" spans="1:10" x14ac:dyDescent="0.25">
      <c r="A61" s="59" t="s">
        <v>1132</v>
      </c>
      <c r="B61" s="58" t="s">
        <v>1131</v>
      </c>
      <c r="C61" s="57">
        <v>30569.67</v>
      </c>
      <c r="D61" s="57">
        <v>0</v>
      </c>
      <c r="E61" s="57">
        <v>0</v>
      </c>
      <c r="F61" s="57">
        <v>0</v>
      </c>
      <c r="G61" s="57">
        <v>0</v>
      </c>
      <c r="H61" s="57">
        <f>E61+F61-G61</f>
        <v>0</v>
      </c>
      <c r="I61" s="57">
        <v>0</v>
      </c>
      <c r="J61" s="57">
        <f>H61-I61</f>
        <v>0</v>
      </c>
    </row>
    <row r="62" spans="1:10" ht="22.5" x14ac:dyDescent="0.25">
      <c r="A62" s="59" t="s">
        <v>1130</v>
      </c>
      <c r="B62" s="58" t="s">
        <v>1067</v>
      </c>
      <c r="C62" s="57">
        <v>304838.01</v>
      </c>
      <c r="D62" s="57">
        <v>0</v>
      </c>
      <c r="E62" s="57">
        <v>0</v>
      </c>
      <c r="F62" s="57">
        <v>0</v>
      </c>
      <c r="G62" s="57">
        <v>0</v>
      </c>
      <c r="H62" s="57">
        <f>E62+F62-G62</f>
        <v>0</v>
      </c>
      <c r="I62" s="57">
        <v>0</v>
      </c>
      <c r="J62" s="57">
        <f>H62-I62</f>
        <v>0</v>
      </c>
    </row>
    <row r="63" spans="1:10" x14ac:dyDescent="0.25">
      <c r="A63" s="59" t="s">
        <v>1129</v>
      </c>
      <c r="B63" s="58" t="s">
        <v>1128</v>
      </c>
      <c r="C63" s="57">
        <v>25000</v>
      </c>
      <c r="D63" s="57">
        <v>0</v>
      </c>
      <c r="E63" s="57">
        <v>0</v>
      </c>
      <c r="F63" s="57">
        <v>0</v>
      </c>
      <c r="G63" s="57">
        <v>0</v>
      </c>
      <c r="H63" s="57">
        <f>E63+F63-G63</f>
        <v>0</v>
      </c>
      <c r="I63" s="57">
        <v>0</v>
      </c>
      <c r="J63" s="57">
        <f>H63-I63</f>
        <v>0</v>
      </c>
    </row>
    <row r="64" spans="1:10" ht="22.5" x14ac:dyDescent="0.25">
      <c r="A64" s="59" t="s">
        <v>1127</v>
      </c>
      <c r="B64" s="58" t="s">
        <v>1126</v>
      </c>
      <c r="C64" s="57">
        <v>110000</v>
      </c>
      <c r="D64" s="57">
        <v>0</v>
      </c>
      <c r="E64" s="57">
        <v>0</v>
      </c>
      <c r="F64" s="57">
        <v>0</v>
      </c>
      <c r="G64" s="57">
        <v>0</v>
      </c>
      <c r="H64" s="57">
        <f>E64+F64-G64</f>
        <v>0</v>
      </c>
      <c r="I64" s="57">
        <v>0</v>
      </c>
      <c r="J64" s="57">
        <f>H64-I64</f>
        <v>0</v>
      </c>
    </row>
    <row r="65" spans="1:10" ht="22.5" x14ac:dyDescent="0.25">
      <c r="A65" s="59" t="s">
        <v>1125</v>
      </c>
      <c r="B65" s="58" t="s">
        <v>1124</v>
      </c>
      <c r="C65" s="57">
        <v>55000</v>
      </c>
      <c r="D65" s="57">
        <v>0</v>
      </c>
      <c r="E65" s="57">
        <v>0</v>
      </c>
      <c r="F65" s="57">
        <v>0</v>
      </c>
      <c r="G65" s="57">
        <v>0</v>
      </c>
      <c r="H65" s="57">
        <f>E65+F65-G65</f>
        <v>0</v>
      </c>
      <c r="I65" s="57">
        <v>0</v>
      </c>
      <c r="J65" s="57">
        <f>H65-I65</f>
        <v>0</v>
      </c>
    </row>
    <row r="66" spans="1:10" x14ac:dyDescent="0.25">
      <c r="A66" s="59" t="s">
        <v>1123</v>
      </c>
      <c r="B66" s="58" t="s">
        <v>1122</v>
      </c>
      <c r="C66" s="57">
        <v>15369049.699999999</v>
      </c>
      <c r="D66" s="57">
        <v>-0.83</v>
      </c>
      <c r="E66" s="57">
        <v>0.83</v>
      </c>
      <c r="F66" s="57">
        <v>0</v>
      </c>
      <c r="G66" s="57">
        <v>0.83</v>
      </c>
      <c r="H66" s="57">
        <f>E66+F66-G66</f>
        <v>0</v>
      </c>
      <c r="I66" s="57">
        <v>0</v>
      </c>
      <c r="J66" s="57">
        <f>H66-I66</f>
        <v>0</v>
      </c>
    </row>
    <row r="67" spans="1:10" ht="22.5" x14ac:dyDescent="0.25">
      <c r="A67" s="59" t="s">
        <v>1121</v>
      </c>
      <c r="B67" s="58" t="s">
        <v>1120</v>
      </c>
      <c r="C67" s="57">
        <v>861809.73</v>
      </c>
      <c r="D67" s="57">
        <v>0</v>
      </c>
      <c r="E67" s="57">
        <v>500000</v>
      </c>
      <c r="F67" s="57">
        <v>0</v>
      </c>
      <c r="G67" s="57">
        <v>0</v>
      </c>
      <c r="H67" s="57">
        <f>E67+F67-G67</f>
        <v>500000</v>
      </c>
      <c r="I67" s="57">
        <v>0</v>
      </c>
      <c r="J67" s="57">
        <f>H67-I67</f>
        <v>500000</v>
      </c>
    </row>
    <row r="68" spans="1:10" x14ac:dyDescent="0.25">
      <c r="A68" s="59" t="s">
        <v>1119</v>
      </c>
      <c r="B68" s="58" t="s">
        <v>1118</v>
      </c>
      <c r="C68" s="57">
        <v>1670000</v>
      </c>
      <c r="D68" s="57">
        <v>0</v>
      </c>
      <c r="E68" s="57">
        <v>224324.48000000001</v>
      </c>
      <c r="F68" s="57">
        <v>324273.59999999998</v>
      </c>
      <c r="G68" s="57">
        <v>205373.28</v>
      </c>
      <c r="H68" s="57">
        <f>E68+F68-G68</f>
        <v>343224.79999999993</v>
      </c>
      <c r="I68" s="57">
        <v>259418.88</v>
      </c>
      <c r="J68" s="57">
        <f>H68-I68</f>
        <v>83805.919999999925</v>
      </c>
    </row>
    <row r="69" spans="1:10" x14ac:dyDescent="0.25">
      <c r="A69" s="59" t="s">
        <v>1117</v>
      </c>
      <c r="B69" s="58" t="s">
        <v>1116</v>
      </c>
      <c r="C69" s="57">
        <v>599775.62</v>
      </c>
      <c r="D69" s="57">
        <v>0</v>
      </c>
      <c r="E69" s="57">
        <v>11810.68</v>
      </c>
      <c r="F69" s="57">
        <v>0</v>
      </c>
      <c r="G69" s="57">
        <v>1006</v>
      </c>
      <c r="H69" s="57">
        <f>E69+F69-G69</f>
        <v>10804.68</v>
      </c>
      <c r="I69" s="57">
        <v>6142</v>
      </c>
      <c r="J69" s="57">
        <f>H69-I69</f>
        <v>4662.68</v>
      </c>
    </row>
    <row r="70" spans="1:10" x14ac:dyDescent="0.25">
      <c r="A70" s="59" t="s">
        <v>1115</v>
      </c>
      <c r="B70" s="58" t="s">
        <v>1114</v>
      </c>
      <c r="C70" s="57">
        <v>20705</v>
      </c>
      <c r="D70" s="57">
        <v>0</v>
      </c>
      <c r="E70" s="57">
        <v>0</v>
      </c>
      <c r="F70" s="57">
        <v>0</v>
      </c>
      <c r="G70" s="57">
        <v>0</v>
      </c>
      <c r="H70" s="57">
        <f>E70+F70-G70</f>
        <v>0</v>
      </c>
      <c r="I70" s="57">
        <v>0</v>
      </c>
      <c r="J70" s="57">
        <f>H70-I70</f>
        <v>0</v>
      </c>
    </row>
    <row r="71" spans="1:10" x14ac:dyDescent="0.25">
      <c r="A71" s="59" t="s">
        <v>1113</v>
      </c>
      <c r="B71" s="58" t="s">
        <v>1112</v>
      </c>
      <c r="C71" s="57">
        <v>430000</v>
      </c>
      <c r="D71" s="57">
        <v>0</v>
      </c>
      <c r="E71" s="57">
        <v>0</v>
      </c>
      <c r="F71" s="57">
        <v>0</v>
      </c>
      <c r="G71" s="57">
        <v>0</v>
      </c>
      <c r="H71" s="57">
        <f>E71+F71-G71</f>
        <v>0</v>
      </c>
      <c r="I71" s="57">
        <v>0</v>
      </c>
      <c r="J71" s="57">
        <f>H71-I71</f>
        <v>0</v>
      </c>
    </row>
    <row r="72" spans="1:10" x14ac:dyDescent="0.25">
      <c r="A72" s="59" t="s">
        <v>1111</v>
      </c>
      <c r="B72" s="58" t="s">
        <v>1110</v>
      </c>
      <c r="C72" s="57">
        <v>1148677.8</v>
      </c>
      <c r="D72" s="57">
        <v>0</v>
      </c>
      <c r="E72" s="57">
        <v>0</v>
      </c>
      <c r="F72" s="57">
        <v>0</v>
      </c>
      <c r="G72" s="57">
        <v>0</v>
      </c>
      <c r="H72" s="57">
        <f>E72+F72-G72</f>
        <v>0</v>
      </c>
      <c r="I72" s="57">
        <v>0</v>
      </c>
      <c r="J72" s="57">
        <f>H72-I72</f>
        <v>0</v>
      </c>
    </row>
    <row r="73" spans="1:10" x14ac:dyDescent="0.25">
      <c r="A73" s="59" t="s">
        <v>1109</v>
      </c>
      <c r="B73" s="58" t="s">
        <v>1108</v>
      </c>
      <c r="C73" s="57">
        <v>276017.84000000003</v>
      </c>
      <c r="D73" s="57">
        <v>0</v>
      </c>
      <c r="E73" s="57">
        <v>0</v>
      </c>
      <c r="F73" s="57">
        <v>0</v>
      </c>
      <c r="G73" s="57">
        <v>0</v>
      </c>
      <c r="H73" s="57">
        <f>E73+F73-G73</f>
        <v>0</v>
      </c>
      <c r="I73" s="57">
        <v>0</v>
      </c>
      <c r="J73" s="57">
        <f>H73-I73</f>
        <v>0</v>
      </c>
    </row>
    <row r="74" spans="1:10" x14ac:dyDescent="0.25">
      <c r="A74" s="59" t="s">
        <v>1107</v>
      </c>
      <c r="B74" s="58" t="s">
        <v>1106</v>
      </c>
      <c r="C74" s="57">
        <v>549901.91</v>
      </c>
      <c r="D74" s="57">
        <v>0</v>
      </c>
      <c r="E74" s="57">
        <v>0</v>
      </c>
      <c r="F74" s="57">
        <v>0</v>
      </c>
      <c r="G74" s="57">
        <v>0</v>
      </c>
      <c r="H74" s="57">
        <f>E74+F74-G74</f>
        <v>0</v>
      </c>
      <c r="I74" s="57">
        <v>0</v>
      </c>
      <c r="J74" s="57">
        <f>H74-I74</f>
        <v>0</v>
      </c>
    </row>
    <row r="75" spans="1:10" x14ac:dyDescent="0.25">
      <c r="A75" s="59" t="s">
        <v>1105</v>
      </c>
      <c r="B75" s="58" t="s">
        <v>1104</v>
      </c>
      <c r="C75" s="57">
        <v>582176.16</v>
      </c>
      <c r="D75" s="57">
        <v>0</v>
      </c>
      <c r="E75" s="57">
        <v>0</v>
      </c>
      <c r="F75" s="57">
        <v>0</v>
      </c>
      <c r="G75" s="57">
        <v>0</v>
      </c>
      <c r="H75" s="57">
        <f>E75+F75-G75</f>
        <v>0</v>
      </c>
      <c r="I75" s="57">
        <v>0</v>
      </c>
      <c r="J75" s="57">
        <f>H75-I75</f>
        <v>0</v>
      </c>
    </row>
    <row r="76" spans="1:10" x14ac:dyDescent="0.25">
      <c r="A76" s="59" t="s">
        <v>1103</v>
      </c>
      <c r="B76" s="58" t="s">
        <v>675</v>
      </c>
      <c r="C76" s="57">
        <v>398603.34</v>
      </c>
      <c r="D76" s="57">
        <v>0</v>
      </c>
      <c r="E76" s="57">
        <v>0</v>
      </c>
      <c r="F76" s="57">
        <v>0</v>
      </c>
      <c r="G76" s="57">
        <v>0</v>
      </c>
      <c r="H76" s="57">
        <f>E76+F76-G76</f>
        <v>0</v>
      </c>
      <c r="I76" s="57">
        <v>0</v>
      </c>
      <c r="J76" s="57">
        <f>H76-I76</f>
        <v>0</v>
      </c>
    </row>
    <row r="77" spans="1:10" ht="22.5" x14ac:dyDescent="0.25">
      <c r="A77" s="59" t="s">
        <v>1102</v>
      </c>
      <c r="B77" s="58" t="s">
        <v>1101</v>
      </c>
      <c r="C77" s="57">
        <v>598000</v>
      </c>
      <c r="D77" s="57">
        <v>0</v>
      </c>
      <c r="E77" s="57">
        <v>0</v>
      </c>
      <c r="F77" s="57">
        <v>0</v>
      </c>
      <c r="G77" s="57">
        <v>0</v>
      </c>
      <c r="H77" s="57">
        <f>E77+F77-G77</f>
        <v>0</v>
      </c>
      <c r="I77" s="57">
        <v>0</v>
      </c>
      <c r="J77" s="57">
        <f>H77-I77</f>
        <v>0</v>
      </c>
    </row>
    <row r="78" spans="1:10" x14ac:dyDescent="0.25">
      <c r="A78" s="59" t="s">
        <v>1100</v>
      </c>
      <c r="B78" s="58" t="s">
        <v>1099</v>
      </c>
      <c r="C78" s="57">
        <v>50000</v>
      </c>
      <c r="D78" s="57">
        <v>0</v>
      </c>
      <c r="E78" s="57">
        <v>0</v>
      </c>
      <c r="F78" s="57">
        <v>0</v>
      </c>
      <c r="G78" s="57">
        <v>0</v>
      </c>
      <c r="H78" s="57">
        <f>E78+F78-G78</f>
        <v>0</v>
      </c>
      <c r="I78" s="57">
        <v>0</v>
      </c>
      <c r="J78" s="57">
        <f>H78-I78</f>
        <v>0</v>
      </c>
    </row>
    <row r="79" spans="1:10" x14ac:dyDescent="0.25">
      <c r="A79" s="59" t="s">
        <v>1098</v>
      </c>
      <c r="B79" s="58" t="s">
        <v>1097</v>
      </c>
      <c r="C79" s="57">
        <v>384229</v>
      </c>
      <c r="D79" s="57">
        <v>0</v>
      </c>
      <c r="E79" s="57">
        <v>0</v>
      </c>
      <c r="F79" s="57">
        <v>0</v>
      </c>
      <c r="G79" s="57">
        <v>0</v>
      </c>
      <c r="H79" s="57">
        <f>E79+F79-G79</f>
        <v>0</v>
      </c>
      <c r="I79" s="57">
        <v>0</v>
      </c>
      <c r="J79" s="57">
        <f>H79-I79</f>
        <v>0</v>
      </c>
    </row>
    <row r="80" spans="1:10" x14ac:dyDescent="0.25">
      <c r="A80" s="59" t="s">
        <v>1096</v>
      </c>
      <c r="B80" s="58" t="s">
        <v>1095</v>
      </c>
      <c r="C80" s="57">
        <v>5374433</v>
      </c>
      <c r="D80" s="57">
        <v>0</v>
      </c>
      <c r="E80" s="57">
        <v>1829828.2</v>
      </c>
      <c r="F80" s="57">
        <v>0</v>
      </c>
      <c r="G80" s="57">
        <v>860054.91</v>
      </c>
      <c r="H80" s="57">
        <f>E80+F80-G80</f>
        <v>969773.28999999992</v>
      </c>
      <c r="I80" s="57">
        <v>529437.79</v>
      </c>
      <c r="J80" s="57">
        <f>H80-I80</f>
        <v>440335.49999999988</v>
      </c>
    </row>
    <row r="81" spans="1:10" ht="22.5" x14ac:dyDescent="0.25">
      <c r="A81" s="59" t="s">
        <v>1094</v>
      </c>
      <c r="B81" s="58" t="s">
        <v>1093</v>
      </c>
      <c r="C81" s="57">
        <v>278591</v>
      </c>
      <c r="D81" s="57">
        <v>0</v>
      </c>
      <c r="E81" s="57">
        <v>0</v>
      </c>
      <c r="F81" s="57">
        <v>0</v>
      </c>
      <c r="G81" s="57">
        <v>0</v>
      </c>
      <c r="H81" s="57">
        <f>E81+F81-G81</f>
        <v>0</v>
      </c>
      <c r="I81" s="57">
        <v>0</v>
      </c>
      <c r="J81" s="57">
        <f>H81-I81</f>
        <v>0</v>
      </c>
    </row>
    <row r="82" spans="1:10" x14ac:dyDescent="0.25">
      <c r="A82" s="59" t="s">
        <v>1092</v>
      </c>
      <c r="B82" s="58" t="s">
        <v>1091</v>
      </c>
      <c r="C82" s="57">
        <v>151142</v>
      </c>
      <c r="D82" s="57">
        <v>0</v>
      </c>
      <c r="E82" s="57">
        <v>0</v>
      </c>
      <c r="F82" s="57">
        <v>0</v>
      </c>
      <c r="G82" s="57">
        <v>0</v>
      </c>
      <c r="H82" s="57">
        <f>E82+F82-G82</f>
        <v>0</v>
      </c>
      <c r="I82" s="57">
        <v>0</v>
      </c>
      <c r="J82" s="57">
        <f>H82-I82</f>
        <v>0</v>
      </c>
    </row>
    <row r="83" spans="1:10" x14ac:dyDescent="0.25">
      <c r="A83" s="59" t="s">
        <v>1090</v>
      </c>
      <c r="B83" s="58" t="s">
        <v>1089</v>
      </c>
      <c r="C83" s="57">
        <v>761310.95</v>
      </c>
      <c r="D83" s="57">
        <v>0</v>
      </c>
      <c r="E83" s="57">
        <v>0</v>
      </c>
      <c r="F83" s="57">
        <v>0</v>
      </c>
      <c r="G83" s="57">
        <v>0</v>
      </c>
      <c r="H83" s="57">
        <f>E83+F83-G83</f>
        <v>0</v>
      </c>
      <c r="I83" s="57">
        <v>0</v>
      </c>
      <c r="J83" s="57">
        <f>H83-I83</f>
        <v>0</v>
      </c>
    </row>
    <row r="84" spans="1:10" x14ac:dyDescent="0.25">
      <c r="A84" s="59" t="s">
        <v>1088</v>
      </c>
      <c r="B84" s="58" t="s">
        <v>1087</v>
      </c>
      <c r="C84" s="57">
        <v>3760908.77</v>
      </c>
      <c r="D84" s="57">
        <v>0</v>
      </c>
      <c r="E84" s="57">
        <v>0</v>
      </c>
      <c r="F84" s="57">
        <v>0</v>
      </c>
      <c r="G84" s="57">
        <v>0</v>
      </c>
      <c r="H84" s="57">
        <f>E84+F84-G84</f>
        <v>0</v>
      </c>
      <c r="I84" s="57">
        <v>0</v>
      </c>
      <c r="J84" s="57">
        <f>H84-I84</f>
        <v>0</v>
      </c>
    </row>
    <row r="85" spans="1:10" ht="22.5" x14ac:dyDescent="0.25">
      <c r="A85" s="59" t="s">
        <v>1086</v>
      </c>
      <c r="B85" s="58" t="s">
        <v>1085</v>
      </c>
      <c r="C85" s="57">
        <v>412836</v>
      </c>
      <c r="D85" s="57">
        <v>0</v>
      </c>
      <c r="E85" s="57">
        <v>0</v>
      </c>
      <c r="F85" s="57">
        <v>0</v>
      </c>
      <c r="G85" s="57">
        <v>0</v>
      </c>
      <c r="H85" s="57">
        <f>E85+F85-G85</f>
        <v>0</v>
      </c>
      <c r="I85" s="57">
        <v>0</v>
      </c>
      <c r="J85" s="57">
        <f>H85-I85</f>
        <v>0</v>
      </c>
    </row>
    <row r="86" spans="1:10" x14ac:dyDescent="0.25">
      <c r="A86" s="59" t="s">
        <v>1084</v>
      </c>
      <c r="B86" s="58" t="s">
        <v>1083</v>
      </c>
      <c r="C86" s="57">
        <v>3125000</v>
      </c>
      <c r="D86" s="57">
        <v>0</v>
      </c>
      <c r="E86" s="57">
        <v>1137442.69</v>
      </c>
      <c r="F86" s="57">
        <v>0</v>
      </c>
      <c r="G86" s="57">
        <v>0</v>
      </c>
      <c r="H86" s="57">
        <f>E86+F86-G86</f>
        <v>1137442.69</v>
      </c>
      <c r="I86" s="57">
        <v>0</v>
      </c>
      <c r="J86" s="57">
        <f>H86-I86</f>
        <v>1137442.69</v>
      </c>
    </row>
    <row r="87" spans="1:10" ht="22.5" x14ac:dyDescent="0.25">
      <c r="A87" s="59" t="s">
        <v>1082</v>
      </c>
      <c r="B87" s="58" t="s">
        <v>1081</v>
      </c>
      <c r="C87" s="57">
        <v>28676.75</v>
      </c>
      <c r="D87" s="57">
        <v>0</v>
      </c>
      <c r="E87" s="57">
        <v>0</v>
      </c>
      <c r="F87" s="57">
        <v>0</v>
      </c>
      <c r="G87" s="57">
        <v>0</v>
      </c>
      <c r="H87" s="57">
        <f>E87+F87-G87</f>
        <v>0</v>
      </c>
      <c r="I87" s="57">
        <v>0</v>
      </c>
      <c r="J87" s="57">
        <f>H87-I87</f>
        <v>0</v>
      </c>
    </row>
    <row r="88" spans="1:10" ht="22.5" x14ac:dyDescent="0.25">
      <c r="A88" s="59" t="s">
        <v>1080</v>
      </c>
      <c r="B88" s="58" t="s">
        <v>1079</v>
      </c>
      <c r="C88" s="57">
        <v>162874.41</v>
      </c>
      <c r="D88" s="57">
        <v>0</v>
      </c>
      <c r="E88" s="57">
        <v>0</v>
      </c>
      <c r="F88" s="57">
        <v>0</v>
      </c>
      <c r="G88" s="57">
        <v>0</v>
      </c>
      <c r="H88" s="57">
        <f>E88+F88-G88</f>
        <v>0</v>
      </c>
      <c r="I88" s="57">
        <v>0</v>
      </c>
      <c r="J88" s="57">
        <f>H88-I88</f>
        <v>0</v>
      </c>
    </row>
    <row r="89" spans="1:10" ht="22.5" x14ac:dyDescent="0.25">
      <c r="A89" s="59" t="s">
        <v>1078</v>
      </c>
      <c r="B89" s="58" t="s">
        <v>1077</v>
      </c>
      <c r="C89" s="57">
        <v>479944.57</v>
      </c>
      <c r="D89" s="57">
        <v>0</v>
      </c>
      <c r="E89" s="57">
        <v>0</v>
      </c>
      <c r="F89" s="57">
        <v>0</v>
      </c>
      <c r="G89" s="57">
        <v>0</v>
      </c>
      <c r="H89" s="57">
        <f>E89+F89-G89</f>
        <v>0</v>
      </c>
      <c r="I89" s="57">
        <v>0</v>
      </c>
      <c r="J89" s="57">
        <f>H89-I89</f>
        <v>0</v>
      </c>
    </row>
    <row r="90" spans="1:10" x14ac:dyDescent="0.25">
      <c r="A90" s="59" t="s">
        <v>1076</v>
      </c>
      <c r="B90" s="58" t="s">
        <v>1075</v>
      </c>
      <c r="C90" s="57">
        <v>336433.89</v>
      </c>
      <c r="D90" s="57">
        <v>0</v>
      </c>
      <c r="E90" s="57">
        <v>0</v>
      </c>
      <c r="F90" s="57">
        <v>0</v>
      </c>
      <c r="G90" s="57">
        <v>0</v>
      </c>
      <c r="H90" s="57">
        <f>E90+F90-G90</f>
        <v>0</v>
      </c>
      <c r="I90" s="57">
        <v>0</v>
      </c>
      <c r="J90" s="57">
        <f>H90-I90</f>
        <v>0</v>
      </c>
    </row>
    <row r="91" spans="1:10" ht="22.5" x14ac:dyDescent="0.25">
      <c r="A91" s="59" t="s">
        <v>1074</v>
      </c>
      <c r="B91" s="58" t="s">
        <v>1073</v>
      </c>
      <c r="C91" s="57">
        <v>428572.61</v>
      </c>
      <c r="D91" s="57">
        <v>0</v>
      </c>
      <c r="E91" s="57">
        <v>90000</v>
      </c>
      <c r="F91" s="57">
        <v>0</v>
      </c>
      <c r="G91" s="57">
        <v>0</v>
      </c>
      <c r="H91" s="57">
        <f>E91+F91-G91</f>
        <v>90000</v>
      </c>
      <c r="I91" s="57">
        <v>0</v>
      </c>
      <c r="J91" s="57">
        <f>H91-I91</f>
        <v>90000</v>
      </c>
    </row>
    <row r="92" spans="1:10" ht="22.5" x14ac:dyDescent="0.25">
      <c r="A92" s="59" t="s">
        <v>1072</v>
      </c>
      <c r="B92" s="58" t="s">
        <v>1071</v>
      </c>
      <c r="C92" s="57">
        <v>23916.48</v>
      </c>
      <c r="D92" s="57">
        <v>0</v>
      </c>
      <c r="E92" s="57">
        <v>0</v>
      </c>
      <c r="F92" s="57">
        <v>0</v>
      </c>
      <c r="G92" s="57">
        <v>0</v>
      </c>
      <c r="H92" s="57">
        <f>E92+F92-G92</f>
        <v>0</v>
      </c>
      <c r="I92" s="57">
        <v>0</v>
      </c>
      <c r="J92" s="57">
        <f>H92-I92</f>
        <v>0</v>
      </c>
    </row>
    <row r="93" spans="1:10" ht="22.5" x14ac:dyDescent="0.25">
      <c r="A93" s="59" t="s">
        <v>1070</v>
      </c>
      <c r="B93" s="58" t="s">
        <v>1069</v>
      </c>
      <c r="C93" s="57">
        <v>41750</v>
      </c>
      <c r="D93" s="57">
        <v>0</v>
      </c>
      <c r="E93" s="57">
        <v>0</v>
      </c>
      <c r="F93" s="57">
        <v>0</v>
      </c>
      <c r="G93" s="57">
        <v>0</v>
      </c>
      <c r="H93" s="57">
        <f>E93+F93-G93</f>
        <v>0</v>
      </c>
      <c r="I93" s="57">
        <v>0</v>
      </c>
      <c r="J93" s="57">
        <f>H93-I93</f>
        <v>0</v>
      </c>
    </row>
    <row r="94" spans="1:10" ht="22.5" x14ac:dyDescent="0.25">
      <c r="A94" s="59" t="s">
        <v>1068</v>
      </c>
      <c r="B94" s="58" t="s">
        <v>1067</v>
      </c>
      <c r="C94" s="57">
        <v>636090.4</v>
      </c>
      <c r="D94" s="57">
        <v>0</v>
      </c>
      <c r="E94" s="57">
        <v>136000</v>
      </c>
      <c r="F94" s="57">
        <v>0</v>
      </c>
      <c r="G94" s="57">
        <v>0</v>
      </c>
      <c r="H94" s="57">
        <f>E94+F94-G94</f>
        <v>136000</v>
      </c>
      <c r="I94" s="57">
        <v>136000</v>
      </c>
      <c r="J94" s="57">
        <f>H94-I94</f>
        <v>0</v>
      </c>
    </row>
    <row r="95" spans="1:10" ht="22.5" x14ac:dyDescent="0.25">
      <c r="A95" s="59" t="s">
        <v>1066</v>
      </c>
      <c r="B95" s="58" t="s">
        <v>1065</v>
      </c>
      <c r="C95" s="57">
        <v>238700</v>
      </c>
      <c r="D95" s="57">
        <v>0</v>
      </c>
      <c r="E95" s="57">
        <v>4380</v>
      </c>
      <c r="F95" s="57">
        <v>5720</v>
      </c>
      <c r="G95" s="57">
        <v>0</v>
      </c>
      <c r="H95" s="57">
        <f>E95+F95-G95</f>
        <v>10100</v>
      </c>
      <c r="I95" s="57">
        <v>5720</v>
      </c>
      <c r="J95" s="57">
        <f>H95-I95</f>
        <v>4380</v>
      </c>
    </row>
    <row r="96" spans="1:10" x14ac:dyDescent="0.25">
      <c r="A96" s="59" t="s">
        <v>1064</v>
      </c>
      <c r="B96" s="58" t="s">
        <v>809</v>
      </c>
      <c r="C96" s="57">
        <v>40821.22</v>
      </c>
      <c r="D96" s="57">
        <v>0</v>
      </c>
      <c r="E96" s="57">
        <v>0</v>
      </c>
      <c r="F96" s="57">
        <v>0</v>
      </c>
      <c r="G96" s="57">
        <v>0</v>
      </c>
      <c r="H96" s="57">
        <f>E96+F96-G96</f>
        <v>0</v>
      </c>
      <c r="I96" s="57">
        <v>0</v>
      </c>
      <c r="J96" s="57">
        <f>H96-I96</f>
        <v>0</v>
      </c>
    </row>
    <row r="97" spans="1:10" ht="22.5" x14ac:dyDescent="0.25">
      <c r="A97" s="59" t="s">
        <v>1063</v>
      </c>
      <c r="B97" s="58" t="s">
        <v>1062</v>
      </c>
      <c r="C97" s="57">
        <v>208607.61</v>
      </c>
      <c r="D97" s="57">
        <v>0</v>
      </c>
      <c r="E97" s="57">
        <v>0</v>
      </c>
      <c r="F97" s="57">
        <v>0</v>
      </c>
      <c r="G97" s="57">
        <v>0</v>
      </c>
      <c r="H97" s="57">
        <f>E97+F97-G97</f>
        <v>0</v>
      </c>
      <c r="I97" s="57">
        <v>0</v>
      </c>
      <c r="J97" s="57">
        <f>H97-I97</f>
        <v>0</v>
      </c>
    </row>
    <row r="98" spans="1:10" x14ac:dyDescent="0.25">
      <c r="A98" s="59" t="s">
        <v>1061</v>
      </c>
      <c r="B98" s="58" t="s">
        <v>1060</v>
      </c>
      <c r="C98" s="57">
        <v>849664</v>
      </c>
      <c r="D98" s="57">
        <v>0</v>
      </c>
      <c r="E98" s="57">
        <v>22256.38</v>
      </c>
      <c r="F98" s="57">
        <v>0</v>
      </c>
      <c r="G98" s="57">
        <v>0</v>
      </c>
      <c r="H98" s="57">
        <f>E98+F98-G98</f>
        <v>22256.38</v>
      </c>
      <c r="I98" s="57">
        <v>0</v>
      </c>
      <c r="J98" s="57">
        <f>H98-I98</f>
        <v>22256.38</v>
      </c>
    </row>
    <row r="99" spans="1:10" x14ac:dyDescent="0.25">
      <c r="A99" s="59" t="s">
        <v>1059</v>
      </c>
      <c r="B99" s="58" t="s">
        <v>344</v>
      </c>
      <c r="C99" s="57">
        <v>431279.96</v>
      </c>
      <c r="D99" s="57">
        <v>0</v>
      </c>
      <c r="E99" s="57">
        <v>18674</v>
      </c>
      <c r="F99" s="57">
        <v>0</v>
      </c>
      <c r="G99" s="57">
        <v>0</v>
      </c>
      <c r="H99" s="57">
        <f>E99+F99-G99</f>
        <v>18674</v>
      </c>
      <c r="I99" s="57">
        <v>0</v>
      </c>
      <c r="J99" s="57">
        <f>H99-I99</f>
        <v>18674</v>
      </c>
    </row>
    <row r="100" spans="1:10" x14ac:dyDescent="0.25">
      <c r="A100" s="59" t="s">
        <v>1058</v>
      </c>
      <c r="B100" s="58" t="s">
        <v>1057</v>
      </c>
      <c r="C100" s="57">
        <v>5106749.79</v>
      </c>
      <c r="D100" s="57">
        <v>0</v>
      </c>
      <c r="E100" s="57">
        <v>0</v>
      </c>
      <c r="F100" s="57">
        <v>0</v>
      </c>
      <c r="G100" s="57">
        <v>0</v>
      </c>
      <c r="H100" s="57">
        <f>E100+F100-G100</f>
        <v>0</v>
      </c>
      <c r="I100" s="57">
        <v>0</v>
      </c>
      <c r="J100" s="57">
        <f>H100-I100</f>
        <v>0</v>
      </c>
    </row>
    <row r="101" spans="1:10" x14ac:dyDescent="0.25">
      <c r="A101" s="59" t="s">
        <v>1056</v>
      </c>
      <c r="B101" s="58" t="s">
        <v>1055</v>
      </c>
      <c r="C101" s="57">
        <v>137128.13</v>
      </c>
      <c r="D101" s="57">
        <v>0</v>
      </c>
      <c r="E101" s="57">
        <v>0</v>
      </c>
      <c r="F101" s="57">
        <v>0</v>
      </c>
      <c r="G101" s="57">
        <v>0</v>
      </c>
      <c r="H101" s="57">
        <f>E101+F101-G101</f>
        <v>0</v>
      </c>
      <c r="I101" s="57">
        <v>0</v>
      </c>
      <c r="J101" s="57">
        <f>H101-I101</f>
        <v>0</v>
      </c>
    </row>
    <row r="102" spans="1:10" x14ac:dyDescent="0.25">
      <c r="A102" s="59" t="s">
        <v>1054</v>
      </c>
      <c r="B102" s="58" t="s">
        <v>1053</v>
      </c>
      <c r="C102" s="57">
        <v>329358.59999999998</v>
      </c>
      <c r="D102" s="57">
        <v>0</v>
      </c>
      <c r="E102" s="57">
        <v>0</v>
      </c>
      <c r="F102" s="57">
        <v>0</v>
      </c>
      <c r="G102" s="57">
        <v>0</v>
      </c>
      <c r="H102" s="57">
        <f>E102+F102-G102</f>
        <v>0</v>
      </c>
      <c r="I102" s="57">
        <v>0</v>
      </c>
      <c r="J102" s="57">
        <f>H102-I102</f>
        <v>0</v>
      </c>
    </row>
    <row r="103" spans="1:10" x14ac:dyDescent="0.25">
      <c r="A103" s="59" t="s">
        <v>1052</v>
      </c>
      <c r="B103" s="58" t="s">
        <v>1051</v>
      </c>
      <c r="C103" s="57">
        <v>220940.96</v>
      </c>
      <c r="D103" s="57">
        <v>0</v>
      </c>
      <c r="E103" s="57">
        <v>0</v>
      </c>
      <c r="F103" s="57">
        <v>0</v>
      </c>
      <c r="G103" s="57">
        <v>0</v>
      </c>
      <c r="H103" s="57">
        <f>E103+F103-G103</f>
        <v>0</v>
      </c>
      <c r="I103" s="57">
        <v>0</v>
      </c>
      <c r="J103" s="57">
        <f>H103-I103</f>
        <v>0</v>
      </c>
    </row>
    <row r="104" spans="1:10" x14ac:dyDescent="0.25">
      <c r="A104" s="59" t="s">
        <v>1050</v>
      </c>
      <c r="B104" s="58" t="s">
        <v>1049</v>
      </c>
      <c r="C104" s="57">
        <v>2906594.57</v>
      </c>
      <c r="D104" s="57">
        <v>0</v>
      </c>
      <c r="E104" s="57">
        <v>0</v>
      </c>
      <c r="F104" s="57">
        <v>0</v>
      </c>
      <c r="G104" s="57">
        <v>0</v>
      </c>
      <c r="H104" s="57">
        <f>E104+F104-G104</f>
        <v>0</v>
      </c>
      <c r="I104" s="57">
        <v>0</v>
      </c>
      <c r="J104" s="57">
        <f>H104-I104</f>
        <v>0</v>
      </c>
    </row>
    <row r="105" spans="1:10" x14ac:dyDescent="0.25">
      <c r="A105" s="59" t="s">
        <v>1048</v>
      </c>
      <c r="B105" s="58" t="s">
        <v>1047</v>
      </c>
      <c r="C105" s="57">
        <v>8368939.9199999999</v>
      </c>
      <c r="D105" s="57">
        <v>0</v>
      </c>
      <c r="E105" s="57">
        <v>0</v>
      </c>
      <c r="F105" s="57">
        <v>0</v>
      </c>
      <c r="G105" s="57">
        <v>0</v>
      </c>
      <c r="H105" s="57">
        <f>E105+F105-G105</f>
        <v>0</v>
      </c>
      <c r="I105" s="57">
        <v>0</v>
      </c>
      <c r="J105" s="57">
        <f>H105-I105</f>
        <v>0</v>
      </c>
    </row>
    <row r="106" spans="1:10" x14ac:dyDescent="0.25">
      <c r="A106" s="59" t="s">
        <v>1046</v>
      </c>
      <c r="B106" s="58" t="s">
        <v>1045</v>
      </c>
      <c r="C106" s="57">
        <v>4772637.96</v>
      </c>
      <c r="D106" s="57">
        <v>0</v>
      </c>
      <c r="E106" s="57">
        <v>0</v>
      </c>
      <c r="F106" s="57">
        <v>0</v>
      </c>
      <c r="G106" s="57">
        <v>0</v>
      </c>
      <c r="H106" s="57">
        <f>E106+F106-G106</f>
        <v>0</v>
      </c>
      <c r="I106" s="57">
        <v>0</v>
      </c>
      <c r="J106" s="57">
        <f>H106-I106</f>
        <v>0</v>
      </c>
    </row>
    <row r="107" spans="1:10" x14ac:dyDescent="0.25">
      <c r="A107" s="59" t="s">
        <v>1044</v>
      </c>
      <c r="B107" s="58" t="s">
        <v>1043</v>
      </c>
      <c r="C107" s="57">
        <v>393776</v>
      </c>
      <c r="D107" s="57">
        <v>0</v>
      </c>
      <c r="E107" s="57">
        <v>0</v>
      </c>
      <c r="F107" s="57">
        <v>0</v>
      </c>
      <c r="G107" s="57">
        <v>0</v>
      </c>
      <c r="H107" s="57">
        <f>E107+F107-G107</f>
        <v>0</v>
      </c>
      <c r="I107" s="57">
        <v>0</v>
      </c>
      <c r="J107" s="57">
        <f>H107-I107</f>
        <v>0</v>
      </c>
    </row>
    <row r="108" spans="1:10" x14ac:dyDescent="0.25">
      <c r="A108" s="59" t="s">
        <v>1042</v>
      </c>
      <c r="B108" s="58" t="s">
        <v>1041</v>
      </c>
      <c r="C108" s="57">
        <v>174154.39</v>
      </c>
      <c r="D108" s="57">
        <v>-28974.16</v>
      </c>
      <c r="E108" s="57">
        <v>28974.16</v>
      </c>
      <c r="F108" s="57">
        <v>0</v>
      </c>
      <c r="G108" s="57">
        <v>28974.16</v>
      </c>
      <c r="H108" s="57">
        <f>E108+F108-G108</f>
        <v>0</v>
      </c>
      <c r="I108" s="57">
        <v>0</v>
      </c>
      <c r="J108" s="57">
        <f>H108-I108</f>
        <v>0</v>
      </c>
    </row>
    <row r="109" spans="1:10" x14ac:dyDescent="0.25">
      <c r="A109" s="59" t="s">
        <v>1040</v>
      </c>
      <c r="B109" s="58" t="s">
        <v>1039</v>
      </c>
      <c r="C109" s="57">
        <v>221139.87</v>
      </c>
      <c r="D109" s="57">
        <v>0</v>
      </c>
      <c r="E109" s="57">
        <v>0</v>
      </c>
      <c r="F109" s="57">
        <v>0</v>
      </c>
      <c r="G109" s="57">
        <v>0</v>
      </c>
      <c r="H109" s="57">
        <f>E109+F109-G109</f>
        <v>0</v>
      </c>
      <c r="I109" s="57">
        <v>0</v>
      </c>
      <c r="J109" s="57">
        <f>H109-I109</f>
        <v>0</v>
      </c>
    </row>
    <row r="110" spans="1:10" x14ac:dyDescent="0.25">
      <c r="A110" s="59" t="s">
        <v>1038</v>
      </c>
      <c r="B110" s="58" t="s">
        <v>675</v>
      </c>
      <c r="C110" s="57">
        <v>1332000</v>
      </c>
      <c r="D110" s="57">
        <v>0</v>
      </c>
      <c r="E110" s="57">
        <v>22080</v>
      </c>
      <c r="F110" s="57">
        <v>0</v>
      </c>
      <c r="G110" s="57">
        <v>22080</v>
      </c>
      <c r="H110" s="57">
        <f>E110+F110-G110</f>
        <v>0</v>
      </c>
      <c r="I110" s="57">
        <v>0</v>
      </c>
      <c r="J110" s="57">
        <f>H110-I110</f>
        <v>0</v>
      </c>
    </row>
    <row r="111" spans="1:10" x14ac:dyDescent="0.25">
      <c r="A111" s="59" t="s">
        <v>1037</v>
      </c>
      <c r="B111" s="58" t="s">
        <v>1036</v>
      </c>
      <c r="C111" s="57">
        <v>15755639.1</v>
      </c>
      <c r="D111" s="57">
        <v>0</v>
      </c>
      <c r="E111" s="57">
        <v>0</v>
      </c>
      <c r="F111" s="57">
        <v>0</v>
      </c>
      <c r="G111" s="57">
        <v>0</v>
      </c>
      <c r="H111" s="57">
        <f>E111+F111-G111</f>
        <v>0</v>
      </c>
      <c r="I111" s="57">
        <v>0</v>
      </c>
      <c r="J111" s="57">
        <f>H111-I111</f>
        <v>0</v>
      </c>
    </row>
    <row r="112" spans="1:10" x14ac:dyDescent="0.25">
      <c r="A112" s="59" t="s">
        <v>1035</v>
      </c>
      <c r="B112" s="58" t="s">
        <v>1034</v>
      </c>
      <c r="C112" s="57">
        <v>3650605.18</v>
      </c>
      <c r="D112" s="57">
        <v>-203.44</v>
      </c>
      <c r="E112" s="57">
        <v>203.44</v>
      </c>
      <c r="F112" s="57">
        <v>0</v>
      </c>
      <c r="G112" s="57">
        <v>203.44</v>
      </c>
      <c r="H112" s="57">
        <f>E112+F112-G112</f>
        <v>0</v>
      </c>
      <c r="I112" s="57">
        <v>0</v>
      </c>
      <c r="J112" s="57">
        <f>H112-I112</f>
        <v>0</v>
      </c>
    </row>
    <row r="113" spans="1:10" x14ac:dyDescent="0.25">
      <c r="A113" s="59" t="s">
        <v>1033</v>
      </c>
      <c r="B113" s="58" t="s">
        <v>1032</v>
      </c>
      <c r="C113" s="57">
        <v>323277.59000000003</v>
      </c>
      <c r="D113" s="57">
        <v>0</v>
      </c>
      <c r="E113" s="57">
        <v>0</v>
      </c>
      <c r="F113" s="57">
        <v>0</v>
      </c>
      <c r="G113" s="57">
        <v>0</v>
      </c>
      <c r="H113" s="57">
        <f>E113+F113-G113</f>
        <v>0</v>
      </c>
      <c r="I113" s="57">
        <v>0</v>
      </c>
      <c r="J113" s="57">
        <f>H113-I113</f>
        <v>0</v>
      </c>
    </row>
    <row r="114" spans="1:10" x14ac:dyDescent="0.25">
      <c r="A114" s="59" t="s">
        <v>1031</v>
      </c>
      <c r="B114" s="58" t="s">
        <v>1030</v>
      </c>
      <c r="C114" s="57">
        <v>6395842.96</v>
      </c>
      <c r="D114" s="57">
        <v>0</v>
      </c>
      <c r="E114" s="57">
        <v>5266841.22</v>
      </c>
      <c r="F114" s="57">
        <v>0</v>
      </c>
      <c r="G114" s="57">
        <v>0</v>
      </c>
      <c r="H114" s="57">
        <f>E114+F114-G114</f>
        <v>5266841.22</v>
      </c>
      <c r="I114" s="57">
        <v>66392.41</v>
      </c>
      <c r="J114" s="57">
        <f>H114-I114</f>
        <v>5200448.8099999996</v>
      </c>
    </row>
    <row r="115" spans="1:10" x14ac:dyDescent="0.25">
      <c r="A115" s="59" t="s">
        <v>1029</v>
      </c>
      <c r="B115" s="58" t="s">
        <v>1028</v>
      </c>
      <c r="C115" s="57">
        <v>4198500</v>
      </c>
      <c r="D115" s="57">
        <v>0</v>
      </c>
      <c r="E115" s="57">
        <v>4057594.3</v>
      </c>
      <c r="F115" s="57">
        <v>0</v>
      </c>
      <c r="G115" s="57">
        <v>0</v>
      </c>
      <c r="H115" s="57">
        <f>E115+F115-G115</f>
        <v>4057594.3</v>
      </c>
      <c r="I115" s="57">
        <v>34255.480000000003</v>
      </c>
      <c r="J115" s="57">
        <f>H115-I115</f>
        <v>4023338.82</v>
      </c>
    </row>
    <row r="116" spans="1:10" x14ac:dyDescent="0.25">
      <c r="A116" s="59" t="s">
        <v>1027</v>
      </c>
      <c r="B116" s="58" t="s">
        <v>1026</v>
      </c>
      <c r="C116" s="57">
        <v>6289883.7800000003</v>
      </c>
      <c r="D116" s="57">
        <v>-51627.7</v>
      </c>
      <c r="E116" s="57">
        <v>54015.1</v>
      </c>
      <c r="F116" s="57">
        <v>0</v>
      </c>
      <c r="G116" s="57">
        <v>0</v>
      </c>
      <c r="H116" s="57">
        <f>E116+F116-G116</f>
        <v>54015.1</v>
      </c>
      <c r="I116" s="57">
        <v>2387.4</v>
      </c>
      <c r="J116" s="57">
        <f>H116-I116</f>
        <v>51627.7</v>
      </c>
    </row>
    <row r="117" spans="1:10" x14ac:dyDescent="0.25">
      <c r="A117" s="59" t="s">
        <v>1025</v>
      </c>
      <c r="B117" s="58" t="s">
        <v>1024</v>
      </c>
      <c r="C117" s="57">
        <v>221789.08</v>
      </c>
      <c r="D117" s="57">
        <v>0</v>
      </c>
      <c r="E117" s="57">
        <v>96565.440000000002</v>
      </c>
      <c r="F117" s="57">
        <v>0</v>
      </c>
      <c r="G117" s="57">
        <v>0</v>
      </c>
      <c r="H117" s="57">
        <f>E117+F117-G117</f>
        <v>96565.440000000002</v>
      </c>
      <c r="I117" s="57">
        <v>35704.449999999997</v>
      </c>
      <c r="J117" s="57">
        <f>H117-I117</f>
        <v>60860.990000000005</v>
      </c>
    </row>
    <row r="118" spans="1:10" x14ac:dyDescent="0.25">
      <c r="A118" s="59" t="s">
        <v>1023</v>
      </c>
      <c r="B118" s="58" t="s">
        <v>1022</v>
      </c>
      <c r="C118" s="57">
        <v>7321626.4699999997</v>
      </c>
      <c r="D118" s="57">
        <v>0</v>
      </c>
      <c r="E118" s="57">
        <v>3676223.38</v>
      </c>
      <c r="F118" s="57">
        <v>0</v>
      </c>
      <c r="G118" s="57">
        <v>0</v>
      </c>
      <c r="H118" s="57">
        <f>E118+F118-G118</f>
        <v>3676223.38</v>
      </c>
      <c r="I118" s="57">
        <v>22143.57</v>
      </c>
      <c r="J118" s="57">
        <f>H118-I118</f>
        <v>3654079.81</v>
      </c>
    </row>
    <row r="119" spans="1:10" x14ac:dyDescent="0.25">
      <c r="A119" s="59" t="s">
        <v>1021</v>
      </c>
      <c r="B119" s="58" t="s">
        <v>1020</v>
      </c>
      <c r="C119" s="57">
        <v>2100000</v>
      </c>
      <c r="D119" s="57">
        <v>0</v>
      </c>
      <c r="E119" s="57">
        <v>1983727.03</v>
      </c>
      <c r="F119" s="57">
        <v>0</v>
      </c>
      <c r="G119" s="57">
        <v>0</v>
      </c>
      <c r="H119" s="57">
        <f>E119+F119-G119</f>
        <v>1983727.03</v>
      </c>
      <c r="I119" s="57">
        <v>14261.43</v>
      </c>
      <c r="J119" s="57">
        <f>H119-I119</f>
        <v>1969465.6</v>
      </c>
    </row>
    <row r="120" spans="1:10" x14ac:dyDescent="0.25">
      <c r="A120" s="59" t="s">
        <v>1019</v>
      </c>
      <c r="B120" s="58" t="s">
        <v>1018</v>
      </c>
      <c r="C120" s="57">
        <v>379381.8</v>
      </c>
      <c r="D120" s="57">
        <v>0</v>
      </c>
      <c r="E120" s="57">
        <v>0</v>
      </c>
      <c r="F120" s="57">
        <v>0</v>
      </c>
      <c r="G120" s="57">
        <v>0</v>
      </c>
      <c r="H120" s="57">
        <f>E120+F120-G120</f>
        <v>0</v>
      </c>
      <c r="I120" s="57">
        <v>0</v>
      </c>
      <c r="J120" s="57">
        <f>H120-I120</f>
        <v>0</v>
      </c>
    </row>
    <row r="121" spans="1:10" ht="22.5" x14ac:dyDescent="0.25">
      <c r="A121" s="59" t="s">
        <v>1017</v>
      </c>
      <c r="B121" s="58" t="s">
        <v>637</v>
      </c>
      <c r="C121" s="57">
        <v>201683.68</v>
      </c>
      <c r="D121" s="57">
        <v>0</v>
      </c>
      <c r="E121" s="57">
        <v>43839.86</v>
      </c>
      <c r="F121" s="57">
        <v>0</v>
      </c>
      <c r="G121" s="57">
        <v>0</v>
      </c>
      <c r="H121" s="57">
        <f>E121+F121-G121</f>
        <v>43839.86</v>
      </c>
      <c r="I121" s="57">
        <v>0</v>
      </c>
      <c r="J121" s="57">
        <f>H121-I121</f>
        <v>43839.86</v>
      </c>
    </row>
    <row r="122" spans="1:10" x14ac:dyDescent="0.25">
      <c r="A122" s="59" t="s">
        <v>1016</v>
      </c>
      <c r="B122" s="58" t="s">
        <v>631</v>
      </c>
      <c r="C122" s="57">
        <v>93355.37</v>
      </c>
      <c r="D122" s="57">
        <v>-41644.629999999997</v>
      </c>
      <c r="E122" s="57">
        <v>5600</v>
      </c>
      <c r="F122" s="57">
        <v>0</v>
      </c>
      <c r="G122" s="57">
        <v>5600</v>
      </c>
      <c r="H122" s="57">
        <f>E122+F122-G122</f>
        <v>0</v>
      </c>
      <c r="I122" s="57">
        <v>0</v>
      </c>
      <c r="J122" s="57">
        <f>H122-I122</f>
        <v>0</v>
      </c>
    </row>
    <row r="123" spans="1:10" x14ac:dyDescent="0.25">
      <c r="A123" s="59" t="s">
        <v>1015</v>
      </c>
      <c r="B123" s="58" t="s">
        <v>1014</v>
      </c>
      <c r="C123" s="57">
        <v>157242.45000000001</v>
      </c>
      <c r="D123" s="57">
        <v>0</v>
      </c>
      <c r="E123" s="57">
        <v>0</v>
      </c>
      <c r="F123" s="57">
        <v>0</v>
      </c>
      <c r="G123" s="57">
        <v>0</v>
      </c>
      <c r="H123" s="57">
        <f>E123+F123-G123</f>
        <v>0</v>
      </c>
      <c r="I123" s="57">
        <v>0</v>
      </c>
      <c r="J123" s="57">
        <f>H123-I123</f>
        <v>0</v>
      </c>
    </row>
    <row r="124" spans="1:10" x14ac:dyDescent="0.25">
      <c r="A124" s="59" t="s">
        <v>1013</v>
      </c>
      <c r="B124" s="58" t="s">
        <v>1012</v>
      </c>
      <c r="C124" s="57">
        <v>27119501.370000001</v>
      </c>
      <c r="D124" s="57">
        <v>0</v>
      </c>
      <c r="E124" s="57">
        <v>0</v>
      </c>
      <c r="F124" s="57">
        <v>0</v>
      </c>
      <c r="G124" s="57">
        <v>0</v>
      </c>
      <c r="H124" s="57">
        <f>E124+F124-G124</f>
        <v>0</v>
      </c>
      <c r="I124" s="57">
        <v>0</v>
      </c>
      <c r="J124" s="57">
        <f>H124-I124</f>
        <v>0</v>
      </c>
    </row>
    <row r="125" spans="1:10" ht="22.5" x14ac:dyDescent="0.25">
      <c r="A125" s="59" t="s">
        <v>1011</v>
      </c>
      <c r="B125" s="58" t="s">
        <v>903</v>
      </c>
      <c r="C125" s="57">
        <v>10371176.49</v>
      </c>
      <c r="D125" s="57">
        <v>0</v>
      </c>
      <c r="E125" s="57">
        <v>0</v>
      </c>
      <c r="F125" s="57">
        <v>0</v>
      </c>
      <c r="G125" s="57">
        <v>0</v>
      </c>
      <c r="H125" s="57">
        <f>E125+F125-G125</f>
        <v>0</v>
      </c>
      <c r="I125" s="57">
        <v>0</v>
      </c>
      <c r="J125" s="57">
        <f>H125-I125</f>
        <v>0</v>
      </c>
    </row>
    <row r="126" spans="1:10" ht="22.5" x14ac:dyDescent="0.25">
      <c r="A126" s="59" t="s">
        <v>1010</v>
      </c>
      <c r="B126" s="58" t="s">
        <v>1009</v>
      </c>
      <c r="C126" s="57">
        <v>31214860.649999999</v>
      </c>
      <c r="D126" s="57">
        <v>-70000</v>
      </c>
      <c r="E126" s="57">
        <v>4744677.04</v>
      </c>
      <c r="F126" s="57">
        <v>180000</v>
      </c>
      <c r="G126" s="57">
        <v>324771.90999999997</v>
      </c>
      <c r="H126" s="57">
        <f>E126+F126-G126</f>
        <v>4599905.13</v>
      </c>
      <c r="I126" s="57">
        <v>3322645.03</v>
      </c>
      <c r="J126" s="57">
        <f>H126-I126</f>
        <v>1277260.1000000001</v>
      </c>
    </row>
    <row r="127" spans="1:10" x14ac:dyDescent="0.25">
      <c r="A127" s="59" t="s">
        <v>1008</v>
      </c>
      <c r="B127" s="58" t="s">
        <v>1007</v>
      </c>
      <c r="C127" s="57">
        <v>127500</v>
      </c>
      <c r="D127" s="57">
        <v>0</v>
      </c>
      <c r="E127" s="57">
        <v>0</v>
      </c>
      <c r="F127" s="57">
        <v>0</v>
      </c>
      <c r="G127" s="57">
        <v>0</v>
      </c>
      <c r="H127" s="57">
        <f>E127+F127-G127</f>
        <v>0</v>
      </c>
      <c r="I127" s="57">
        <v>0</v>
      </c>
      <c r="J127" s="57">
        <f>H127-I127</f>
        <v>0</v>
      </c>
    </row>
    <row r="128" spans="1:10" x14ac:dyDescent="0.25">
      <c r="A128" s="59" t="s">
        <v>1006</v>
      </c>
      <c r="B128" s="58" t="s">
        <v>1005</v>
      </c>
      <c r="C128" s="57">
        <v>23205</v>
      </c>
      <c r="D128" s="57">
        <v>0</v>
      </c>
      <c r="E128" s="57">
        <v>23205</v>
      </c>
      <c r="F128" s="57">
        <v>0</v>
      </c>
      <c r="G128" s="57">
        <v>0</v>
      </c>
      <c r="H128" s="57">
        <f>E128+F128-G128</f>
        <v>23205</v>
      </c>
      <c r="I128" s="57">
        <v>0</v>
      </c>
      <c r="J128" s="57">
        <f>H128-I128</f>
        <v>23205</v>
      </c>
    </row>
    <row r="129" spans="1:10" x14ac:dyDescent="0.25">
      <c r="A129" s="59" t="s">
        <v>1004</v>
      </c>
      <c r="B129" s="58" t="s">
        <v>1003</v>
      </c>
      <c r="C129" s="57">
        <v>42891.41</v>
      </c>
      <c r="D129" s="57">
        <v>0</v>
      </c>
      <c r="E129" s="57">
        <v>0</v>
      </c>
      <c r="F129" s="57">
        <v>0</v>
      </c>
      <c r="G129" s="57">
        <v>0</v>
      </c>
      <c r="H129" s="57">
        <f>E129+F129-G129</f>
        <v>0</v>
      </c>
      <c r="I129" s="57">
        <v>0</v>
      </c>
      <c r="J129" s="57">
        <f>H129-I129</f>
        <v>0</v>
      </c>
    </row>
    <row r="130" spans="1:10" x14ac:dyDescent="0.25">
      <c r="A130" s="59" t="s">
        <v>1002</v>
      </c>
      <c r="B130" s="58" t="s">
        <v>1001</v>
      </c>
      <c r="C130" s="57">
        <v>94131</v>
      </c>
      <c r="D130" s="57">
        <v>0</v>
      </c>
      <c r="E130" s="57">
        <v>0</v>
      </c>
      <c r="F130" s="57">
        <v>0</v>
      </c>
      <c r="G130" s="57">
        <v>0</v>
      </c>
      <c r="H130" s="57">
        <f>E130+F130-G130</f>
        <v>0</v>
      </c>
      <c r="I130" s="57">
        <v>0</v>
      </c>
      <c r="J130" s="57">
        <f>H130-I130</f>
        <v>0</v>
      </c>
    </row>
    <row r="131" spans="1:10" x14ac:dyDescent="0.25">
      <c r="A131" s="59" t="s">
        <v>1000</v>
      </c>
      <c r="B131" s="58" t="s">
        <v>999</v>
      </c>
      <c r="C131" s="57">
        <v>1773349.79</v>
      </c>
      <c r="D131" s="57">
        <v>0</v>
      </c>
      <c r="E131" s="57">
        <v>360056.31</v>
      </c>
      <c r="F131" s="57">
        <v>0</v>
      </c>
      <c r="G131" s="57">
        <v>0</v>
      </c>
      <c r="H131" s="57">
        <f>E131+F131-G131</f>
        <v>360056.31</v>
      </c>
      <c r="I131" s="57">
        <v>72000</v>
      </c>
      <c r="J131" s="57">
        <f>H131-I131</f>
        <v>288056.31</v>
      </c>
    </row>
    <row r="132" spans="1:10" x14ac:dyDescent="0.25">
      <c r="A132" s="59" t="s">
        <v>998</v>
      </c>
      <c r="B132" s="58" t="s">
        <v>997</v>
      </c>
      <c r="C132" s="57">
        <v>66468</v>
      </c>
      <c r="D132" s="57">
        <v>0</v>
      </c>
      <c r="E132" s="57">
        <v>0</v>
      </c>
      <c r="F132" s="57">
        <v>0</v>
      </c>
      <c r="G132" s="57">
        <v>0</v>
      </c>
      <c r="H132" s="57">
        <f>E132+F132-G132</f>
        <v>0</v>
      </c>
      <c r="I132" s="57">
        <v>0</v>
      </c>
      <c r="J132" s="57">
        <f>H132-I132</f>
        <v>0</v>
      </c>
    </row>
    <row r="133" spans="1:10" x14ac:dyDescent="0.25">
      <c r="A133" s="59" t="s">
        <v>996</v>
      </c>
      <c r="B133" s="58" t="s">
        <v>995</v>
      </c>
      <c r="C133" s="57">
        <v>205600</v>
      </c>
      <c r="D133" s="57">
        <v>0</v>
      </c>
      <c r="E133" s="57">
        <v>145597.69</v>
      </c>
      <c r="F133" s="57">
        <v>0</v>
      </c>
      <c r="G133" s="57">
        <v>0</v>
      </c>
      <c r="H133" s="57">
        <f>E133+F133-G133</f>
        <v>145597.69</v>
      </c>
      <c r="I133" s="57">
        <v>0</v>
      </c>
      <c r="J133" s="57">
        <f>H133-I133</f>
        <v>145597.69</v>
      </c>
    </row>
    <row r="134" spans="1:10" x14ac:dyDescent="0.25">
      <c r="A134" s="59" t="s">
        <v>994</v>
      </c>
      <c r="B134" s="58" t="s">
        <v>993</v>
      </c>
      <c r="C134" s="57">
        <v>4270000</v>
      </c>
      <c r="D134" s="57">
        <v>0</v>
      </c>
      <c r="E134" s="57">
        <v>4254317.2</v>
      </c>
      <c r="F134" s="57">
        <v>0</v>
      </c>
      <c r="G134" s="57">
        <v>0</v>
      </c>
      <c r="H134" s="57">
        <f>E134+F134-G134</f>
        <v>4254317.2</v>
      </c>
      <c r="I134" s="57">
        <v>0</v>
      </c>
      <c r="J134" s="57">
        <f>H134-I134</f>
        <v>4254317.2</v>
      </c>
    </row>
    <row r="135" spans="1:10" ht="22.5" x14ac:dyDescent="0.25">
      <c r="A135" s="59" t="s">
        <v>992</v>
      </c>
      <c r="B135" s="58" t="s">
        <v>991</v>
      </c>
      <c r="C135" s="57">
        <v>292396</v>
      </c>
      <c r="D135" s="57">
        <v>0</v>
      </c>
      <c r="E135" s="57">
        <v>0</v>
      </c>
      <c r="F135" s="57">
        <v>0</v>
      </c>
      <c r="G135" s="57">
        <v>0</v>
      </c>
      <c r="H135" s="57">
        <f>E135+F135-G135</f>
        <v>0</v>
      </c>
      <c r="I135" s="57">
        <v>0</v>
      </c>
      <c r="J135" s="57">
        <f>H135-I135</f>
        <v>0</v>
      </c>
    </row>
    <row r="136" spans="1:10" x14ac:dyDescent="0.25">
      <c r="A136" s="59" t="s">
        <v>990</v>
      </c>
      <c r="B136" s="58" t="s">
        <v>989</v>
      </c>
      <c r="C136" s="57">
        <v>972934.72</v>
      </c>
      <c r="D136" s="57">
        <v>0</v>
      </c>
      <c r="E136" s="57">
        <v>0</v>
      </c>
      <c r="F136" s="57">
        <v>0</v>
      </c>
      <c r="G136" s="57">
        <v>0</v>
      </c>
      <c r="H136" s="57">
        <f>E136+F136-G136</f>
        <v>0</v>
      </c>
      <c r="I136" s="57">
        <v>0</v>
      </c>
      <c r="J136" s="57">
        <f>H136-I136</f>
        <v>0</v>
      </c>
    </row>
    <row r="137" spans="1:10" x14ac:dyDescent="0.25">
      <c r="A137" s="59" t="s">
        <v>988</v>
      </c>
      <c r="B137" s="58" t="s">
        <v>578</v>
      </c>
      <c r="C137" s="57">
        <v>830757.48</v>
      </c>
      <c r="D137" s="57">
        <v>0</v>
      </c>
      <c r="E137" s="57">
        <v>16412.73</v>
      </c>
      <c r="F137" s="57">
        <v>0</v>
      </c>
      <c r="G137" s="57">
        <v>0</v>
      </c>
      <c r="H137" s="57">
        <f>E137+F137-G137</f>
        <v>16412.73</v>
      </c>
      <c r="I137" s="57">
        <v>0</v>
      </c>
      <c r="J137" s="57">
        <f>H137-I137</f>
        <v>16412.73</v>
      </c>
    </row>
    <row r="138" spans="1:10" x14ac:dyDescent="0.25">
      <c r="A138" s="59" t="s">
        <v>987</v>
      </c>
      <c r="B138" s="58" t="s">
        <v>986</v>
      </c>
      <c r="C138" s="57">
        <v>0</v>
      </c>
      <c r="D138" s="57">
        <v>-88000</v>
      </c>
      <c r="E138" s="57">
        <v>0</v>
      </c>
      <c r="F138" s="57">
        <v>0</v>
      </c>
      <c r="G138" s="57">
        <v>0</v>
      </c>
      <c r="H138" s="57">
        <f>E138+F138-G138</f>
        <v>0</v>
      </c>
      <c r="I138" s="57">
        <v>0</v>
      </c>
      <c r="J138" s="57">
        <f>H138-I138</f>
        <v>0</v>
      </c>
    </row>
    <row r="139" spans="1:10" x14ac:dyDescent="0.25">
      <c r="A139" s="59" t="s">
        <v>985</v>
      </c>
      <c r="B139" s="58" t="s">
        <v>984</v>
      </c>
      <c r="C139" s="57">
        <v>79000</v>
      </c>
      <c r="D139" s="57">
        <v>0</v>
      </c>
      <c r="E139" s="57">
        <v>329.37</v>
      </c>
      <c r="F139" s="57">
        <v>0</v>
      </c>
      <c r="G139" s="57">
        <v>0</v>
      </c>
      <c r="H139" s="57">
        <f>E139+F139-G139</f>
        <v>329.37</v>
      </c>
      <c r="I139" s="57">
        <v>0</v>
      </c>
      <c r="J139" s="57">
        <f>H139-I139</f>
        <v>329.37</v>
      </c>
    </row>
    <row r="140" spans="1:10" x14ac:dyDescent="0.25">
      <c r="A140" s="59" t="s">
        <v>983</v>
      </c>
      <c r="B140" s="58" t="s">
        <v>569</v>
      </c>
      <c r="C140" s="57">
        <v>9519880.9600000009</v>
      </c>
      <c r="D140" s="57">
        <v>1000000</v>
      </c>
      <c r="E140" s="57">
        <v>1293945.79</v>
      </c>
      <c r="F140" s="57">
        <v>1460286.54</v>
      </c>
      <c r="G140" s="57">
        <v>210286.54</v>
      </c>
      <c r="H140" s="57">
        <f>E140+F140-G140</f>
        <v>2543945.79</v>
      </c>
      <c r="I140" s="57">
        <v>562356.93000000005</v>
      </c>
      <c r="J140" s="57">
        <f>H140-I140</f>
        <v>1981588.8599999999</v>
      </c>
    </row>
    <row r="141" spans="1:10" x14ac:dyDescent="0.25">
      <c r="A141" s="59" t="s">
        <v>982</v>
      </c>
      <c r="B141" s="58" t="s">
        <v>981</v>
      </c>
      <c r="C141" s="57">
        <v>436815.05</v>
      </c>
      <c r="D141" s="57">
        <v>0</v>
      </c>
      <c r="E141" s="57">
        <v>0</v>
      </c>
      <c r="F141" s="57">
        <v>0</v>
      </c>
      <c r="G141" s="57">
        <v>0</v>
      </c>
      <c r="H141" s="57">
        <f>E141+F141-G141</f>
        <v>0</v>
      </c>
      <c r="I141" s="57">
        <v>0</v>
      </c>
      <c r="J141" s="57">
        <f>H141-I141</f>
        <v>0</v>
      </c>
    </row>
    <row r="142" spans="1:10" x14ac:dyDescent="0.25">
      <c r="A142" s="59" t="s">
        <v>980</v>
      </c>
      <c r="B142" s="58" t="s">
        <v>979</v>
      </c>
      <c r="C142" s="57">
        <v>92394.94</v>
      </c>
      <c r="D142" s="57">
        <v>-95414.51</v>
      </c>
      <c r="E142" s="57">
        <v>45226.61</v>
      </c>
      <c r="F142" s="57">
        <v>0</v>
      </c>
      <c r="G142" s="57">
        <v>45226.61</v>
      </c>
      <c r="H142" s="57">
        <f>E142+F142-G142</f>
        <v>0</v>
      </c>
      <c r="I142" s="57">
        <v>0</v>
      </c>
      <c r="J142" s="57">
        <f>H142-I142</f>
        <v>0</v>
      </c>
    </row>
    <row r="143" spans="1:10" x14ac:dyDescent="0.25">
      <c r="A143" s="59" t="s">
        <v>978</v>
      </c>
      <c r="B143" s="58" t="s">
        <v>977</v>
      </c>
      <c r="C143" s="57">
        <v>663750</v>
      </c>
      <c r="D143" s="57">
        <v>0</v>
      </c>
      <c r="E143" s="57">
        <v>84431.69</v>
      </c>
      <c r="F143" s="57">
        <v>0</v>
      </c>
      <c r="G143" s="57">
        <v>84431.69</v>
      </c>
      <c r="H143" s="57">
        <f>E143+F143-G143</f>
        <v>0</v>
      </c>
      <c r="I143" s="57">
        <v>0</v>
      </c>
      <c r="J143" s="57">
        <f>H143-I143</f>
        <v>0</v>
      </c>
    </row>
    <row r="144" spans="1:10" x14ac:dyDescent="0.25">
      <c r="A144" s="59" t="s">
        <v>976</v>
      </c>
      <c r="B144" s="58" t="s">
        <v>975</v>
      </c>
      <c r="C144" s="57">
        <v>242469</v>
      </c>
      <c r="D144" s="57">
        <v>0</v>
      </c>
      <c r="E144" s="57">
        <v>0</v>
      </c>
      <c r="F144" s="57">
        <v>0</v>
      </c>
      <c r="G144" s="57">
        <v>0</v>
      </c>
      <c r="H144" s="57">
        <f>E144+F144-G144</f>
        <v>0</v>
      </c>
      <c r="I144" s="57">
        <v>0</v>
      </c>
      <c r="J144" s="57">
        <f>H144-I144</f>
        <v>0</v>
      </c>
    </row>
    <row r="145" spans="1:10" x14ac:dyDescent="0.25">
      <c r="A145" s="59" t="s">
        <v>974</v>
      </c>
      <c r="B145" s="58" t="s">
        <v>675</v>
      </c>
      <c r="C145" s="57">
        <v>1332000</v>
      </c>
      <c r="D145" s="57">
        <v>0</v>
      </c>
      <c r="E145" s="57">
        <v>4746</v>
      </c>
      <c r="F145" s="57">
        <v>0</v>
      </c>
      <c r="G145" s="57">
        <v>4746</v>
      </c>
      <c r="H145" s="57">
        <f>E145+F145-G145</f>
        <v>0</v>
      </c>
      <c r="I145" s="57">
        <v>0</v>
      </c>
      <c r="J145" s="57">
        <f>H145-I145</f>
        <v>0</v>
      </c>
    </row>
    <row r="146" spans="1:10" x14ac:dyDescent="0.25">
      <c r="A146" s="59" t="s">
        <v>973</v>
      </c>
      <c r="B146" s="58" t="s">
        <v>972</v>
      </c>
      <c r="C146" s="57">
        <v>3987100</v>
      </c>
      <c r="D146" s="57">
        <v>0</v>
      </c>
      <c r="E146" s="57">
        <v>183888.92</v>
      </c>
      <c r="F146" s="57">
        <v>0</v>
      </c>
      <c r="G146" s="57">
        <v>0</v>
      </c>
      <c r="H146" s="57">
        <f>E146+F146-G146</f>
        <v>183888.92</v>
      </c>
      <c r="I146" s="57">
        <v>53678.84</v>
      </c>
      <c r="J146" s="57">
        <f>H146-I146</f>
        <v>130210.08000000002</v>
      </c>
    </row>
    <row r="147" spans="1:10" x14ac:dyDescent="0.25">
      <c r="A147" s="59" t="s">
        <v>971</v>
      </c>
      <c r="B147" s="58" t="s">
        <v>931</v>
      </c>
      <c r="C147" s="57">
        <v>8662832.7400000002</v>
      </c>
      <c r="D147" s="57">
        <v>0</v>
      </c>
      <c r="E147" s="57">
        <v>0</v>
      </c>
      <c r="F147" s="57">
        <v>0</v>
      </c>
      <c r="G147" s="57">
        <v>0</v>
      </c>
      <c r="H147" s="57">
        <f>E147+F147-G147</f>
        <v>0</v>
      </c>
      <c r="I147" s="57">
        <v>0</v>
      </c>
      <c r="J147" s="57">
        <f>H147-I147</f>
        <v>0</v>
      </c>
    </row>
    <row r="148" spans="1:10" x14ac:dyDescent="0.25">
      <c r="A148" s="59" t="s">
        <v>970</v>
      </c>
      <c r="B148" s="58" t="s">
        <v>969</v>
      </c>
      <c r="C148" s="57">
        <v>183201.67</v>
      </c>
      <c r="D148" s="57">
        <v>0</v>
      </c>
      <c r="E148" s="57">
        <v>0</v>
      </c>
      <c r="F148" s="57">
        <v>0</v>
      </c>
      <c r="G148" s="57">
        <v>0</v>
      </c>
      <c r="H148" s="57">
        <f>E148+F148-G148</f>
        <v>0</v>
      </c>
      <c r="I148" s="57">
        <v>0</v>
      </c>
      <c r="J148" s="57">
        <f>H148-I148</f>
        <v>0</v>
      </c>
    </row>
    <row r="149" spans="1:10" x14ac:dyDescent="0.25">
      <c r="A149" s="59" t="s">
        <v>968</v>
      </c>
      <c r="B149" s="58" t="s">
        <v>967</v>
      </c>
      <c r="C149" s="57">
        <v>1278939.6499999999</v>
      </c>
      <c r="D149" s="57">
        <v>-197186.16</v>
      </c>
      <c r="E149" s="57">
        <v>197186.16</v>
      </c>
      <c r="F149" s="57">
        <v>0</v>
      </c>
      <c r="G149" s="57">
        <v>197186.16</v>
      </c>
      <c r="H149" s="57">
        <f>E149+F149-G149</f>
        <v>0</v>
      </c>
      <c r="I149" s="57">
        <v>0</v>
      </c>
      <c r="J149" s="57">
        <f>H149-I149</f>
        <v>0</v>
      </c>
    </row>
    <row r="150" spans="1:10" x14ac:dyDescent="0.25">
      <c r="A150" s="59" t="s">
        <v>966</v>
      </c>
      <c r="B150" s="58" t="s">
        <v>965</v>
      </c>
      <c r="C150" s="57">
        <v>477772.02</v>
      </c>
      <c r="D150" s="57">
        <v>-42227.98</v>
      </c>
      <c r="E150" s="57">
        <v>35.200000000000003</v>
      </c>
      <c r="F150" s="57">
        <v>0</v>
      </c>
      <c r="G150" s="57">
        <v>35.200000000000003</v>
      </c>
      <c r="H150" s="57">
        <f>E150+F150-G150</f>
        <v>0</v>
      </c>
      <c r="I150" s="57">
        <v>0</v>
      </c>
      <c r="J150" s="57">
        <f>H150-I150</f>
        <v>0</v>
      </c>
    </row>
    <row r="151" spans="1:10" x14ac:dyDescent="0.25">
      <c r="A151" s="59" t="s">
        <v>964</v>
      </c>
      <c r="B151" s="58" t="s">
        <v>963</v>
      </c>
      <c r="C151" s="57">
        <v>700000</v>
      </c>
      <c r="D151" s="57">
        <v>0</v>
      </c>
      <c r="E151" s="57">
        <v>0</v>
      </c>
      <c r="F151" s="57">
        <v>0</v>
      </c>
      <c r="G151" s="57">
        <v>0</v>
      </c>
      <c r="H151" s="57">
        <f>E151+F151-G151</f>
        <v>0</v>
      </c>
      <c r="I151" s="57">
        <v>0</v>
      </c>
      <c r="J151" s="57">
        <f>H151-I151</f>
        <v>0</v>
      </c>
    </row>
    <row r="152" spans="1:10" x14ac:dyDescent="0.25">
      <c r="A152" s="59" t="s">
        <v>962</v>
      </c>
      <c r="B152" s="58" t="s">
        <v>631</v>
      </c>
      <c r="C152" s="57">
        <v>190180</v>
      </c>
      <c r="D152" s="57">
        <v>0</v>
      </c>
      <c r="E152" s="57">
        <v>23474.5</v>
      </c>
      <c r="F152" s="57">
        <v>0</v>
      </c>
      <c r="G152" s="57">
        <v>2378.2800000000002</v>
      </c>
      <c r="H152" s="57">
        <f>E152+F152-G152</f>
        <v>21096.22</v>
      </c>
      <c r="I152" s="57">
        <v>7226.22</v>
      </c>
      <c r="J152" s="57">
        <f>H152-I152</f>
        <v>13870</v>
      </c>
    </row>
    <row r="153" spans="1:10" x14ac:dyDescent="0.25">
      <c r="A153" s="59" t="s">
        <v>961</v>
      </c>
      <c r="B153" s="58" t="s">
        <v>842</v>
      </c>
      <c r="C153" s="57">
        <v>120120.7</v>
      </c>
      <c r="D153" s="57">
        <v>0</v>
      </c>
      <c r="E153" s="57">
        <v>0</v>
      </c>
      <c r="F153" s="57">
        <v>0</v>
      </c>
      <c r="G153" s="57">
        <v>0</v>
      </c>
      <c r="H153" s="57">
        <f>E153+F153-G153</f>
        <v>0</v>
      </c>
      <c r="I153" s="57">
        <v>0</v>
      </c>
      <c r="J153" s="57">
        <f>H153-I153</f>
        <v>0</v>
      </c>
    </row>
    <row r="154" spans="1:10" x14ac:dyDescent="0.25">
      <c r="A154" s="59" t="s">
        <v>960</v>
      </c>
      <c r="B154" s="58" t="s">
        <v>627</v>
      </c>
      <c r="C154" s="57">
        <v>192500</v>
      </c>
      <c r="D154" s="57">
        <v>0</v>
      </c>
      <c r="E154" s="57">
        <v>9093.6</v>
      </c>
      <c r="F154" s="57">
        <v>0</v>
      </c>
      <c r="G154" s="57">
        <v>9093.6</v>
      </c>
      <c r="H154" s="57">
        <f>E154+F154-G154</f>
        <v>0</v>
      </c>
      <c r="I154" s="57">
        <v>0</v>
      </c>
      <c r="J154" s="57">
        <f>H154-I154</f>
        <v>0</v>
      </c>
    </row>
    <row r="155" spans="1:10" ht="22.5" x14ac:dyDescent="0.25">
      <c r="A155" s="59" t="s">
        <v>959</v>
      </c>
      <c r="B155" s="58" t="s">
        <v>619</v>
      </c>
      <c r="C155" s="57">
        <v>11646138.550000001</v>
      </c>
      <c r="D155" s="57">
        <v>0</v>
      </c>
      <c r="E155" s="57">
        <v>916200.08</v>
      </c>
      <c r="F155" s="57">
        <v>0</v>
      </c>
      <c r="G155" s="57">
        <v>0</v>
      </c>
      <c r="H155" s="57">
        <f>E155+F155-G155</f>
        <v>916200.08</v>
      </c>
      <c r="I155" s="57">
        <v>809142.04</v>
      </c>
      <c r="J155" s="57">
        <f>H155-I155</f>
        <v>107058.03999999992</v>
      </c>
    </row>
    <row r="156" spans="1:10" ht="22.5" x14ac:dyDescent="0.25">
      <c r="A156" s="59" t="s">
        <v>958</v>
      </c>
      <c r="B156" s="58" t="s">
        <v>957</v>
      </c>
      <c r="C156" s="57">
        <v>19652.82</v>
      </c>
      <c r="D156" s="57">
        <v>0</v>
      </c>
      <c r="E156" s="57">
        <v>0</v>
      </c>
      <c r="F156" s="57">
        <v>0</v>
      </c>
      <c r="G156" s="57">
        <v>0</v>
      </c>
      <c r="H156" s="57">
        <f>E156+F156-G156</f>
        <v>0</v>
      </c>
      <c r="I156" s="57">
        <v>0</v>
      </c>
      <c r="J156" s="57">
        <f>H156-I156</f>
        <v>0</v>
      </c>
    </row>
    <row r="157" spans="1:10" x14ac:dyDescent="0.25">
      <c r="A157" s="59" t="s">
        <v>956</v>
      </c>
      <c r="B157" s="58" t="s">
        <v>955</v>
      </c>
      <c r="C157" s="57">
        <v>5201241.41</v>
      </c>
      <c r="D157" s="57">
        <v>0</v>
      </c>
      <c r="E157" s="57">
        <v>0</v>
      </c>
      <c r="F157" s="57">
        <v>0</v>
      </c>
      <c r="G157" s="57">
        <v>0</v>
      </c>
      <c r="H157" s="57">
        <f>E157+F157-G157</f>
        <v>0</v>
      </c>
      <c r="I157" s="57">
        <v>0</v>
      </c>
      <c r="J157" s="57">
        <f>H157-I157</f>
        <v>0</v>
      </c>
    </row>
    <row r="158" spans="1:10" x14ac:dyDescent="0.25">
      <c r="A158" s="59" t="s">
        <v>954</v>
      </c>
      <c r="B158" s="58" t="s">
        <v>715</v>
      </c>
      <c r="C158" s="57">
        <v>11500000</v>
      </c>
      <c r="D158" s="57">
        <v>-109894.33</v>
      </c>
      <c r="E158" s="57">
        <v>1437500</v>
      </c>
      <c r="F158" s="57">
        <v>0</v>
      </c>
      <c r="G158" s="57">
        <v>0</v>
      </c>
      <c r="H158" s="57">
        <f>E158+F158-G158</f>
        <v>1437500</v>
      </c>
      <c r="I158" s="57">
        <v>1437500</v>
      </c>
      <c r="J158" s="57">
        <f>H158-I158</f>
        <v>0</v>
      </c>
    </row>
    <row r="159" spans="1:10" x14ac:dyDescent="0.25">
      <c r="A159" s="59" t="s">
        <v>953</v>
      </c>
      <c r="B159" s="58" t="s">
        <v>596</v>
      </c>
      <c r="C159" s="57">
        <v>3180000</v>
      </c>
      <c r="D159" s="57">
        <v>0</v>
      </c>
      <c r="E159" s="57">
        <v>51000</v>
      </c>
      <c r="F159" s="57">
        <v>58800</v>
      </c>
      <c r="G159" s="57">
        <v>36000</v>
      </c>
      <c r="H159" s="57">
        <f>E159+F159-G159</f>
        <v>73800</v>
      </c>
      <c r="I159" s="57">
        <v>0</v>
      </c>
      <c r="J159" s="57">
        <f>H159-I159</f>
        <v>73800</v>
      </c>
    </row>
    <row r="160" spans="1:10" x14ac:dyDescent="0.25">
      <c r="A160" s="59" t="s">
        <v>952</v>
      </c>
      <c r="B160" s="58" t="s">
        <v>951</v>
      </c>
      <c r="C160" s="57">
        <v>40000</v>
      </c>
      <c r="D160" s="57">
        <v>0</v>
      </c>
      <c r="E160" s="57">
        <v>0</v>
      </c>
      <c r="F160" s="57">
        <v>0</v>
      </c>
      <c r="G160" s="57">
        <v>0</v>
      </c>
      <c r="H160" s="57">
        <f>E160+F160-G160</f>
        <v>0</v>
      </c>
      <c r="I160" s="57">
        <v>0</v>
      </c>
      <c r="J160" s="57">
        <f>H160-I160</f>
        <v>0</v>
      </c>
    </row>
    <row r="161" spans="1:10" x14ac:dyDescent="0.25">
      <c r="A161" s="59" t="s">
        <v>950</v>
      </c>
      <c r="B161" s="58" t="s">
        <v>949</v>
      </c>
      <c r="C161" s="57">
        <v>10000</v>
      </c>
      <c r="D161" s="57">
        <v>0</v>
      </c>
      <c r="E161" s="57">
        <v>0</v>
      </c>
      <c r="F161" s="57">
        <v>0</v>
      </c>
      <c r="G161" s="57">
        <v>0</v>
      </c>
      <c r="H161" s="57">
        <f>E161+F161-G161</f>
        <v>0</v>
      </c>
      <c r="I161" s="57">
        <v>0</v>
      </c>
      <c r="J161" s="57">
        <f>H161-I161</f>
        <v>0</v>
      </c>
    </row>
    <row r="162" spans="1:10" x14ac:dyDescent="0.25">
      <c r="A162" s="59" t="s">
        <v>948</v>
      </c>
      <c r="B162" s="58" t="s">
        <v>947</v>
      </c>
      <c r="C162" s="57">
        <v>24054.36</v>
      </c>
      <c r="D162" s="57">
        <v>-212195.64</v>
      </c>
      <c r="E162" s="57">
        <v>158445.64000000001</v>
      </c>
      <c r="F162" s="57">
        <v>0</v>
      </c>
      <c r="G162" s="57">
        <v>158445.64000000001</v>
      </c>
      <c r="H162" s="57">
        <f>E162+F162-G162</f>
        <v>0</v>
      </c>
      <c r="I162" s="57">
        <v>0</v>
      </c>
      <c r="J162" s="57">
        <f>H162-I162</f>
        <v>0</v>
      </c>
    </row>
    <row r="163" spans="1:10" x14ac:dyDescent="0.25">
      <c r="A163" s="59" t="s">
        <v>946</v>
      </c>
      <c r="B163" s="58" t="s">
        <v>945</v>
      </c>
      <c r="C163" s="57">
        <v>1178537.49</v>
      </c>
      <c r="D163" s="57">
        <v>0</v>
      </c>
      <c r="E163" s="57">
        <v>1161698.81</v>
      </c>
      <c r="F163" s="57">
        <v>0</v>
      </c>
      <c r="G163" s="57">
        <v>0</v>
      </c>
      <c r="H163" s="57">
        <f>E163+F163-G163</f>
        <v>1161698.81</v>
      </c>
      <c r="I163" s="57">
        <v>23215.7</v>
      </c>
      <c r="J163" s="57">
        <f>H163-I163</f>
        <v>1138483.1100000001</v>
      </c>
    </row>
    <row r="164" spans="1:10" x14ac:dyDescent="0.25">
      <c r="A164" s="59" t="s">
        <v>944</v>
      </c>
      <c r="B164" s="58" t="s">
        <v>943</v>
      </c>
      <c r="C164" s="57">
        <v>193766</v>
      </c>
      <c r="D164" s="57">
        <v>0</v>
      </c>
      <c r="E164" s="57">
        <v>0</v>
      </c>
      <c r="F164" s="57">
        <v>0</v>
      </c>
      <c r="G164" s="57">
        <v>0</v>
      </c>
      <c r="H164" s="57">
        <f>E164+F164-G164</f>
        <v>0</v>
      </c>
      <c r="I164" s="57">
        <v>0</v>
      </c>
      <c r="J164" s="57">
        <f>H164-I164</f>
        <v>0</v>
      </c>
    </row>
    <row r="165" spans="1:10" x14ac:dyDescent="0.25">
      <c r="A165" s="59" t="s">
        <v>942</v>
      </c>
      <c r="B165" s="58" t="s">
        <v>941</v>
      </c>
      <c r="C165" s="57">
        <v>2000000</v>
      </c>
      <c r="D165" s="57">
        <v>0</v>
      </c>
      <c r="E165" s="57">
        <v>1988582.38</v>
      </c>
      <c r="F165" s="57">
        <v>0</v>
      </c>
      <c r="G165" s="57">
        <v>0</v>
      </c>
      <c r="H165" s="57">
        <f>E165+F165-G165</f>
        <v>1988582.38</v>
      </c>
      <c r="I165" s="57">
        <v>41802.32</v>
      </c>
      <c r="J165" s="57">
        <f>H165-I165</f>
        <v>1946780.0599999998</v>
      </c>
    </row>
    <row r="166" spans="1:10" x14ac:dyDescent="0.25">
      <c r="A166" s="59" t="s">
        <v>940</v>
      </c>
      <c r="B166" s="58" t="s">
        <v>578</v>
      </c>
      <c r="C166" s="57">
        <v>526075.54</v>
      </c>
      <c r="D166" s="57">
        <v>0</v>
      </c>
      <c r="E166" s="57">
        <v>57124.19</v>
      </c>
      <c r="F166" s="57">
        <v>0</v>
      </c>
      <c r="G166" s="57">
        <v>0</v>
      </c>
      <c r="H166" s="57">
        <f>E166+F166-G166</f>
        <v>57124.19</v>
      </c>
      <c r="I166" s="57">
        <v>0</v>
      </c>
      <c r="J166" s="57">
        <f>H166-I166</f>
        <v>57124.19</v>
      </c>
    </row>
    <row r="167" spans="1:10" x14ac:dyDescent="0.25">
      <c r="A167" s="59" t="s">
        <v>939</v>
      </c>
      <c r="B167" s="58" t="s">
        <v>567</v>
      </c>
      <c r="C167" s="57">
        <v>443402.28</v>
      </c>
      <c r="D167" s="57">
        <v>0</v>
      </c>
      <c r="E167" s="57">
        <v>0</v>
      </c>
      <c r="F167" s="57">
        <v>0</v>
      </c>
      <c r="G167" s="57">
        <v>0</v>
      </c>
      <c r="H167" s="57">
        <f>E167+F167-G167</f>
        <v>0</v>
      </c>
      <c r="I167" s="57">
        <v>0</v>
      </c>
      <c r="J167" s="57">
        <f>H167-I167</f>
        <v>0</v>
      </c>
    </row>
    <row r="168" spans="1:10" x14ac:dyDescent="0.25">
      <c r="A168" s="59" t="s">
        <v>938</v>
      </c>
      <c r="B168" s="58" t="s">
        <v>465</v>
      </c>
      <c r="C168" s="57">
        <v>449517</v>
      </c>
      <c r="D168" s="57">
        <v>0</v>
      </c>
      <c r="E168" s="57">
        <v>38234.01</v>
      </c>
      <c r="F168" s="57">
        <v>0</v>
      </c>
      <c r="G168" s="57">
        <v>0</v>
      </c>
      <c r="H168" s="57">
        <f>E168+F168-G168</f>
        <v>38234.01</v>
      </c>
      <c r="I168" s="57">
        <v>0</v>
      </c>
      <c r="J168" s="57">
        <f>H168-I168</f>
        <v>38234.01</v>
      </c>
    </row>
    <row r="169" spans="1:10" x14ac:dyDescent="0.25">
      <c r="A169" s="59" t="s">
        <v>937</v>
      </c>
      <c r="B169" s="58" t="s">
        <v>936</v>
      </c>
      <c r="C169" s="57">
        <v>22257</v>
      </c>
      <c r="D169" s="57">
        <v>0</v>
      </c>
      <c r="E169" s="57">
        <v>0</v>
      </c>
      <c r="F169" s="57">
        <v>0</v>
      </c>
      <c r="G169" s="57">
        <v>0</v>
      </c>
      <c r="H169" s="57">
        <f>E169+F169-G169</f>
        <v>0</v>
      </c>
      <c r="I169" s="57">
        <v>0</v>
      </c>
      <c r="J169" s="57">
        <f>H169-I169</f>
        <v>0</v>
      </c>
    </row>
    <row r="170" spans="1:10" x14ac:dyDescent="0.25">
      <c r="A170" s="59" t="s">
        <v>935</v>
      </c>
      <c r="B170" s="58" t="s">
        <v>458</v>
      </c>
      <c r="C170" s="57">
        <v>1333380</v>
      </c>
      <c r="D170" s="57">
        <v>0</v>
      </c>
      <c r="E170" s="57">
        <v>8523.9</v>
      </c>
      <c r="F170" s="57">
        <v>0</v>
      </c>
      <c r="G170" s="57">
        <v>3858.9</v>
      </c>
      <c r="H170" s="57">
        <f>E170+F170-G170</f>
        <v>4665</v>
      </c>
      <c r="I170" s="57">
        <v>4665</v>
      </c>
      <c r="J170" s="57">
        <f>H170-I170</f>
        <v>0</v>
      </c>
    </row>
    <row r="171" spans="1:10" x14ac:dyDescent="0.25">
      <c r="A171" s="59" t="s">
        <v>934</v>
      </c>
      <c r="B171" s="58" t="s">
        <v>933</v>
      </c>
      <c r="C171" s="57">
        <v>4355573.08</v>
      </c>
      <c r="D171" s="57">
        <v>300000</v>
      </c>
      <c r="E171" s="57">
        <v>3834362.31</v>
      </c>
      <c r="F171" s="57">
        <v>300000</v>
      </c>
      <c r="G171" s="57">
        <v>0</v>
      </c>
      <c r="H171" s="57">
        <f>E171+F171-G171</f>
        <v>4134362.31</v>
      </c>
      <c r="I171" s="57">
        <v>1110544.1299999999</v>
      </c>
      <c r="J171" s="57">
        <f>H171-I171</f>
        <v>3023818.18</v>
      </c>
    </row>
    <row r="172" spans="1:10" x14ac:dyDescent="0.25">
      <c r="A172" s="59" t="s">
        <v>932</v>
      </c>
      <c r="B172" s="58" t="s">
        <v>931</v>
      </c>
      <c r="C172" s="57">
        <v>8775090.3499999996</v>
      </c>
      <c r="D172" s="57">
        <v>0</v>
      </c>
      <c r="E172" s="57">
        <v>0</v>
      </c>
      <c r="F172" s="57">
        <v>0</v>
      </c>
      <c r="G172" s="57">
        <v>0</v>
      </c>
      <c r="H172" s="57">
        <f>E172+F172-G172</f>
        <v>0</v>
      </c>
      <c r="I172" s="57">
        <v>0</v>
      </c>
      <c r="J172" s="57">
        <f>H172-I172</f>
        <v>0</v>
      </c>
    </row>
    <row r="173" spans="1:10" x14ac:dyDescent="0.25">
      <c r="A173" s="59" t="s">
        <v>930</v>
      </c>
      <c r="B173" s="58" t="s">
        <v>929</v>
      </c>
      <c r="C173" s="57">
        <v>389043.55</v>
      </c>
      <c r="D173" s="57">
        <v>0</v>
      </c>
      <c r="E173" s="57">
        <v>0</v>
      </c>
      <c r="F173" s="57">
        <v>0</v>
      </c>
      <c r="G173" s="57">
        <v>0</v>
      </c>
      <c r="H173" s="57">
        <f>E173+F173-G173</f>
        <v>0</v>
      </c>
      <c r="I173" s="57">
        <v>0</v>
      </c>
      <c r="J173" s="57">
        <f>H173-I173</f>
        <v>0</v>
      </c>
    </row>
    <row r="174" spans="1:10" x14ac:dyDescent="0.25">
      <c r="A174" s="59" t="s">
        <v>928</v>
      </c>
      <c r="B174" s="58" t="s">
        <v>927</v>
      </c>
      <c r="C174" s="57">
        <v>4500.96</v>
      </c>
      <c r="D174" s="57">
        <v>0</v>
      </c>
      <c r="E174" s="57">
        <v>1295.83</v>
      </c>
      <c r="F174" s="57">
        <v>0</v>
      </c>
      <c r="G174" s="57">
        <v>0</v>
      </c>
      <c r="H174" s="57">
        <f>E174+F174-G174</f>
        <v>1295.83</v>
      </c>
      <c r="I174" s="57">
        <v>748.8</v>
      </c>
      <c r="J174" s="57">
        <f>H174-I174</f>
        <v>547.03</v>
      </c>
    </row>
    <row r="175" spans="1:10" x14ac:dyDescent="0.25">
      <c r="A175" s="59" t="s">
        <v>926</v>
      </c>
      <c r="B175" s="58" t="s">
        <v>925</v>
      </c>
      <c r="C175" s="57">
        <v>567499.04</v>
      </c>
      <c r="D175" s="57">
        <v>0</v>
      </c>
      <c r="E175" s="57">
        <v>567499.04</v>
      </c>
      <c r="F175" s="57">
        <v>0</v>
      </c>
      <c r="G175" s="57">
        <v>0</v>
      </c>
      <c r="H175" s="57">
        <f>E175+F175-G175</f>
        <v>567499.04</v>
      </c>
      <c r="I175" s="57">
        <v>160479.57</v>
      </c>
      <c r="J175" s="57">
        <f>H175-I175</f>
        <v>407019.47000000003</v>
      </c>
    </row>
    <row r="176" spans="1:10" x14ac:dyDescent="0.25">
      <c r="A176" s="59" t="s">
        <v>924</v>
      </c>
      <c r="B176" s="58" t="s">
        <v>923</v>
      </c>
      <c r="C176" s="57">
        <v>986361.82</v>
      </c>
      <c r="D176" s="57">
        <v>-850.18</v>
      </c>
      <c r="E176" s="57">
        <v>850.18</v>
      </c>
      <c r="F176" s="57">
        <v>0</v>
      </c>
      <c r="G176" s="57">
        <v>850.18</v>
      </c>
      <c r="H176" s="57">
        <f>E176+F176-G176</f>
        <v>0</v>
      </c>
      <c r="I176" s="57">
        <v>0</v>
      </c>
      <c r="J176" s="57">
        <f>H176-I176</f>
        <v>0</v>
      </c>
    </row>
    <row r="177" spans="1:10" x14ac:dyDescent="0.25">
      <c r="A177" s="59" t="s">
        <v>922</v>
      </c>
      <c r="B177" s="58" t="s">
        <v>921</v>
      </c>
      <c r="C177" s="57">
        <v>520000</v>
      </c>
      <c r="D177" s="57">
        <v>0</v>
      </c>
      <c r="E177" s="57">
        <v>314649.23</v>
      </c>
      <c r="F177" s="57">
        <v>0</v>
      </c>
      <c r="G177" s="57">
        <v>0</v>
      </c>
      <c r="H177" s="57">
        <f>E177+F177-G177</f>
        <v>314649.23</v>
      </c>
      <c r="I177" s="57">
        <v>175500.51</v>
      </c>
      <c r="J177" s="57">
        <f>H177-I177</f>
        <v>139148.71999999997</v>
      </c>
    </row>
    <row r="178" spans="1:10" x14ac:dyDescent="0.25">
      <c r="A178" s="59" t="s">
        <v>920</v>
      </c>
      <c r="B178" s="58" t="s">
        <v>919</v>
      </c>
      <c r="C178" s="57">
        <v>750000</v>
      </c>
      <c r="D178" s="57">
        <v>0</v>
      </c>
      <c r="E178" s="57">
        <v>0</v>
      </c>
      <c r="F178" s="57">
        <v>0</v>
      </c>
      <c r="G178" s="57">
        <v>0</v>
      </c>
      <c r="H178" s="57">
        <f>E178+F178-G178</f>
        <v>0</v>
      </c>
      <c r="I178" s="57">
        <v>0</v>
      </c>
      <c r="J178" s="57">
        <f>H178-I178</f>
        <v>0</v>
      </c>
    </row>
    <row r="179" spans="1:10" x14ac:dyDescent="0.25">
      <c r="A179" s="59" t="s">
        <v>918</v>
      </c>
      <c r="B179" s="58" t="s">
        <v>917</v>
      </c>
      <c r="C179" s="57">
        <v>800000</v>
      </c>
      <c r="D179" s="57">
        <v>0</v>
      </c>
      <c r="E179" s="57">
        <v>0</v>
      </c>
      <c r="F179" s="57">
        <v>0</v>
      </c>
      <c r="G179" s="57">
        <v>0</v>
      </c>
      <c r="H179" s="57">
        <f>E179+F179-G179</f>
        <v>0</v>
      </c>
      <c r="I179" s="57">
        <v>0</v>
      </c>
      <c r="J179" s="57">
        <f>H179-I179</f>
        <v>0</v>
      </c>
    </row>
    <row r="180" spans="1:10" ht="22.5" x14ac:dyDescent="0.25">
      <c r="A180" s="59" t="s">
        <v>916</v>
      </c>
      <c r="B180" s="58" t="s">
        <v>428</v>
      </c>
      <c r="C180" s="57">
        <v>400000</v>
      </c>
      <c r="D180" s="57">
        <v>0</v>
      </c>
      <c r="E180" s="57">
        <v>276351.59999999998</v>
      </c>
      <c r="F180" s="57">
        <v>0</v>
      </c>
      <c r="G180" s="57">
        <v>0</v>
      </c>
      <c r="H180" s="57">
        <f>E180+F180-G180</f>
        <v>276351.59999999998</v>
      </c>
      <c r="I180" s="57">
        <v>0</v>
      </c>
      <c r="J180" s="57">
        <f>H180-I180</f>
        <v>276351.59999999998</v>
      </c>
    </row>
    <row r="181" spans="1:10" ht="22.5" x14ac:dyDescent="0.25">
      <c r="A181" s="59" t="s">
        <v>915</v>
      </c>
      <c r="B181" s="58" t="s">
        <v>914</v>
      </c>
      <c r="C181" s="57">
        <v>180000</v>
      </c>
      <c r="D181" s="57">
        <v>0</v>
      </c>
      <c r="E181" s="57">
        <v>1800</v>
      </c>
      <c r="F181" s="57">
        <v>0</v>
      </c>
      <c r="G181" s="57">
        <v>0</v>
      </c>
      <c r="H181" s="57">
        <f>E181+F181-G181</f>
        <v>1800</v>
      </c>
      <c r="I181" s="57">
        <v>0</v>
      </c>
      <c r="J181" s="57">
        <f>H181-I181</f>
        <v>1800</v>
      </c>
    </row>
    <row r="182" spans="1:10" x14ac:dyDescent="0.25">
      <c r="A182" s="59" t="s">
        <v>913</v>
      </c>
      <c r="B182" s="58" t="s">
        <v>912</v>
      </c>
      <c r="C182" s="57">
        <v>105700</v>
      </c>
      <c r="D182" s="57">
        <v>0</v>
      </c>
      <c r="E182" s="57">
        <v>12350</v>
      </c>
      <c r="F182" s="57">
        <v>0</v>
      </c>
      <c r="G182" s="57">
        <v>0</v>
      </c>
      <c r="H182" s="57">
        <f>E182+F182-G182</f>
        <v>12350</v>
      </c>
      <c r="I182" s="57">
        <v>0</v>
      </c>
      <c r="J182" s="57">
        <f>H182-I182</f>
        <v>12350</v>
      </c>
    </row>
    <row r="183" spans="1:10" x14ac:dyDescent="0.25">
      <c r="A183" s="59" t="s">
        <v>911</v>
      </c>
      <c r="B183" s="58" t="s">
        <v>418</v>
      </c>
      <c r="C183" s="57">
        <v>1150000</v>
      </c>
      <c r="D183" s="57">
        <v>0</v>
      </c>
      <c r="E183" s="57">
        <v>27164.23</v>
      </c>
      <c r="F183" s="57">
        <v>0</v>
      </c>
      <c r="G183" s="57">
        <v>22405.5</v>
      </c>
      <c r="H183" s="57">
        <f>E183+F183-G183</f>
        <v>4758.7299999999996</v>
      </c>
      <c r="I183" s="57">
        <v>0</v>
      </c>
      <c r="J183" s="57">
        <f>H183-I183</f>
        <v>4758.7299999999996</v>
      </c>
    </row>
    <row r="184" spans="1:10" ht="22.5" x14ac:dyDescent="0.25">
      <c r="A184" s="59" t="s">
        <v>910</v>
      </c>
      <c r="B184" s="58" t="s">
        <v>909</v>
      </c>
      <c r="C184" s="57">
        <v>908781.79</v>
      </c>
      <c r="D184" s="57">
        <v>50000</v>
      </c>
      <c r="E184" s="57">
        <v>113169.95</v>
      </c>
      <c r="F184" s="57">
        <v>61562.64</v>
      </c>
      <c r="G184" s="57">
        <v>40227.42</v>
      </c>
      <c r="H184" s="57">
        <f>E184+F184-G184</f>
        <v>134505.16999999998</v>
      </c>
      <c r="I184" s="57">
        <v>63681.57</v>
      </c>
      <c r="J184" s="57">
        <f>H184-I184</f>
        <v>70823.599999999977</v>
      </c>
    </row>
    <row r="185" spans="1:10" x14ac:dyDescent="0.25">
      <c r="A185" s="59" t="s">
        <v>908</v>
      </c>
      <c r="B185" s="58" t="s">
        <v>842</v>
      </c>
      <c r="C185" s="57">
        <v>106293</v>
      </c>
      <c r="D185" s="57">
        <v>0</v>
      </c>
      <c r="E185" s="57">
        <v>0</v>
      </c>
      <c r="F185" s="57">
        <v>0</v>
      </c>
      <c r="G185" s="57">
        <v>0</v>
      </c>
      <c r="H185" s="57">
        <f>E185+F185-G185</f>
        <v>0</v>
      </c>
      <c r="I185" s="57">
        <v>0</v>
      </c>
      <c r="J185" s="57">
        <f>H185-I185</f>
        <v>0</v>
      </c>
    </row>
    <row r="186" spans="1:10" x14ac:dyDescent="0.25">
      <c r="A186" s="59" t="s">
        <v>907</v>
      </c>
      <c r="B186" s="58" t="s">
        <v>906</v>
      </c>
      <c r="C186" s="57">
        <v>192500</v>
      </c>
      <c r="D186" s="57">
        <v>0</v>
      </c>
      <c r="E186" s="57">
        <v>51551.41</v>
      </c>
      <c r="F186" s="57">
        <v>0</v>
      </c>
      <c r="G186" s="57">
        <v>2014.32</v>
      </c>
      <c r="H186" s="57">
        <f>E186+F186-G186</f>
        <v>49537.090000000004</v>
      </c>
      <c r="I186" s="57">
        <v>12985.68</v>
      </c>
      <c r="J186" s="57">
        <f>H186-I186</f>
        <v>36551.410000000003</v>
      </c>
    </row>
    <row r="187" spans="1:10" x14ac:dyDescent="0.25">
      <c r="A187" s="59" t="s">
        <v>905</v>
      </c>
      <c r="B187" s="58" t="s">
        <v>744</v>
      </c>
      <c r="C187" s="57">
        <v>87263</v>
      </c>
      <c r="D187" s="57">
        <v>0</v>
      </c>
      <c r="E187" s="57">
        <v>0</v>
      </c>
      <c r="F187" s="57">
        <v>0</v>
      </c>
      <c r="G187" s="57">
        <v>0</v>
      </c>
      <c r="H187" s="57">
        <f>E187+F187-G187</f>
        <v>0</v>
      </c>
      <c r="I187" s="57">
        <v>0</v>
      </c>
      <c r="J187" s="57">
        <f>H187-I187</f>
        <v>0</v>
      </c>
    </row>
    <row r="188" spans="1:10" ht="22.5" x14ac:dyDescent="0.25">
      <c r="A188" s="59" t="s">
        <v>904</v>
      </c>
      <c r="B188" s="58" t="s">
        <v>903</v>
      </c>
      <c r="C188" s="57">
        <v>8182438.6200000001</v>
      </c>
      <c r="D188" s="57">
        <v>550000</v>
      </c>
      <c r="E188" s="57">
        <v>1188747.72</v>
      </c>
      <c r="F188" s="57">
        <v>550000</v>
      </c>
      <c r="G188" s="57">
        <v>0</v>
      </c>
      <c r="H188" s="57">
        <f>E188+F188-G188</f>
        <v>1738747.72</v>
      </c>
      <c r="I188" s="57">
        <v>0</v>
      </c>
      <c r="J188" s="57">
        <f>H188-I188</f>
        <v>1738747.72</v>
      </c>
    </row>
    <row r="189" spans="1:10" x14ac:dyDescent="0.25">
      <c r="A189" s="59" t="s">
        <v>902</v>
      </c>
      <c r="B189" s="58" t="s">
        <v>736</v>
      </c>
      <c r="C189" s="57">
        <v>136778.07</v>
      </c>
      <c r="D189" s="57">
        <v>0</v>
      </c>
      <c r="E189" s="57">
        <v>15000</v>
      </c>
      <c r="F189" s="57">
        <v>0</v>
      </c>
      <c r="G189" s="57">
        <v>4007.45</v>
      </c>
      <c r="H189" s="57">
        <f>E189+F189-G189</f>
        <v>10992.55</v>
      </c>
      <c r="I189" s="57">
        <v>10992.55</v>
      </c>
      <c r="J189" s="57">
        <f>H189-I189</f>
        <v>0</v>
      </c>
    </row>
    <row r="190" spans="1:10" x14ac:dyDescent="0.25">
      <c r="A190" s="59" t="s">
        <v>901</v>
      </c>
      <c r="B190" s="58" t="s">
        <v>900</v>
      </c>
      <c r="C190" s="57">
        <v>7948</v>
      </c>
      <c r="D190" s="57">
        <v>0</v>
      </c>
      <c r="E190" s="57">
        <v>0</v>
      </c>
      <c r="F190" s="57">
        <v>0</v>
      </c>
      <c r="G190" s="57">
        <v>0</v>
      </c>
      <c r="H190" s="57">
        <f>E190+F190-G190</f>
        <v>0</v>
      </c>
      <c r="I190" s="57">
        <v>0</v>
      </c>
      <c r="J190" s="57">
        <f>H190-I190</f>
        <v>0</v>
      </c>
    </row>
    <row r="191" spans="1:10" ht="22.5" x14ac:dyDescent="0.25">
      <c r="A191" s="59" t="s">
        <v>899</v>
      </c>
      <c r="B191" s="58" t="s">
        <v>504</v>
      </c>
      <c r="C191" s="57">
        <v>9630470.0800000001</v>
      </c>
      <c r="D191" s="57">
        <v>161000</v>
      </c>
      <c r="E191" s="57">
        <v>1847737.4</v>
      </c>
      <c r="F191" s="57">
        <v>500000</v>
      </c>
      <c r="G191" s="57">
        <v>339994.21</v>
      </c>
      <c r="H191" s="57">
        <f>E191+F191-G191</f>
        <v>2007743.19</v>
      </c>
      <c r="I191" s="57">
        <v>2608.52</v>
      </c>
      <c r="J191" s="57">
        <f>H191-I191</f>
        <v>2005134.67</v>
      </c>
    </row>
    <row r="192" spans="1:10" x14ac:dyDescent="0.25">
      <c r="A192" s="59" t="s">
        <v>898</v>
      </c>
      <c r="B192" s="58" t="s">
        <v>368</v>
      </c>
      <c r="C192" s="57">
        <v>1900000</v>
      </c>
      <c r="D192" s="57">
        <v>0</v>
      </c>
      <c r="E192" s="57">
        <v>933104.45</v>
      </c>
      <c r="F192" s="57">
        <v>0</v>
      </c>
      <c r="G192" s="57">
        <v>0</v>
      </c>
      <c r="H192" s="57">
        <f>E192+F192-G192</f>
        <v>933104.45</v>
      </c>
      <c r="I192" s="57">
        <v>156493.45000000001</v>
      </c>
      <c r="J192" s="57">
        <f>H192-I192</f>
        <v>776611</v>
      </c>
    </row>
    <row r="193" spans="1:10" x14ac:dyDescent="0.25">
      <c r="A193" s="59" t="s">
        <v>897</v>
      </c>
      <c r="B193" s="58" t="s">
        <v>896</v>
      </c>
      <c r="C193" s="57">
        <v>34776.519999999997</v>
      </c>
      <c r="D193" s="57">
        <v>-39525.480000000003</v>
      </c>
      <c r="E193" s="57">
        <v>10921</v>
      </c>
      <c r="F193" s="57">
        <v>0</v>
      </c>
      <c r="G193" s="57">
        <v>10921</v>
      </c>
      <c r="H193" s="57">
        <f>E193+F193-G193</f>
        <v>0</v>
      </c>
      <c r="I193" s="57">
        <v>0</v>
      </c>
      <c r="J193" s="57">
        <f>H193-I193</f>
        <v>0</v>
      </c>
    </row>
    <row r="194" spans="1:10" x14ac:dyDescent="0.25">
      <c r="A194" s="59" t="s">
        <v>895</v>
      </c>
      <c r="B194" s="58" t="s">
        <v>894</v>
      </c>
      <c r="C194" s="57">
        <v>530000</v>
      </c>
      <c r="D194" s="57">
        <v>0</v>
      </c>
      <c r="E194" s="57">
        <v>17136.32</v>
      </c>
      <c r="F194" s="57">
        <v>0</v>
      </c>
      <c r="G194" s="57">
        <v>0</v>
      </c>
      <c r="H194" s="57">
        <f>E194+F194-G194</f>
        <v>17136.32</v>
      </c>
      <c r="I194" s="57">
        <v>292.41000000000003</v>
      </c>
      <c r="J194" s="57">
        <f>H194-I194</f>
        <v>16843.91</v>
      </c>
    </row>
    <row r="195" spans="1:10" x14ac:dyDescent="0.25">
      <c r="A195" s="59" t="s">
        <v>893</v>
      </c>
      <c r="B195" s="58" t="s">
        <v>892</v>
      </c>
      <c r="C195" s="57">
        <v>481344.32</v>
      </c>
      <c r="D195" s="57">
        <v>0</v>
      </c>
      <c r="E195" s="57">
        <v>0</v>
      </c>
      <c r="F195" s="57">
        <v>0</v>
      </c>
      <c r="G195" s="57">
        <v>0</v>
      </c>
      <c r="H195" s="57">
        <f>E195+F195-G195</f>
        <v>0</v>
      </c>
      <c r="I195" s="57">
        <v>0</v>
      </c>
      <c r="J195" s="57">
        <f>H195-I195</f>
        <v>0</v>
      </c>
    </row>
    <row r="196" spans="1:10" x14ac:dyDescent="0.25">
      <c r="A196" s="59" t="s">
        <v>891</v>
      </c>
      <c r="B196" s="58" t="s">
        <v>890</v>
      </c>
      <c r="C196" s="57">
        <v>321840.92</v>
      </c>
      <c r="D196" s="57">
        <v>-69159.08</v>
      </c>
      <c r="E196" s="57">
        <v>0</v>
      </c>
      <c r="F196" s="57">
        <v>0</v>
      </c>
      <c r="G196" s="57">
        <v>0</v>
      </c>
      <c r="H196" s="57">
        <f>E196+F196-G196</f>
        <v>0</v>
      </c>
      <c r="I196" s="57">
        <v>0</v>
      </c>
      <c r="J196" s="57">
        <f>H196-I196</f>
        <v>0</v>
      </c>
    </row>
    <row r="197" spans="1:10" x14ac:dyDescent="0.25">
      <c r="A197" s="59" t="s">
        <v>889</v>
      </c>
      <c r="B197" s="58" t="s">
        <v>580</v>
      </c>
      <c r="C197" s="57">
        <v>1256890.72</v>
      </c>
      <c r="D197" s="57">
        <v>-1505130</v>
      </c>
      <c r="E197" s="57">
        <v>0</v>
      </c>
      <c r="F197" s="57">
        <v>0</v>
      </c>
      <c r="G197" s="57">
        <v>0</v>
      </c>
      <c r="H197" s="57">
        <f>E197+F197-G197</f>
        <v>0</v>
      </c>
      <c r="I197" s="57">
        <v>0</v>
      </c>
      <c r="J197" s="57">
        <f>H197-I197</f>
        <v>0</v>
      </c>
    </row>
    <row r="198" spans="1:10" x14ac:dyDescent="0.25">
      <c r="A198" s="59" t="s">
        <v>888</v>
      </c>
      <c r="B198" s="58" t="s">
        <v>472</v>
      </c>
      <c r="C198" s="57">
        <v>645603.83999999997</v>
      </c>
      <c r="D198" s="57">
        <v>0</v>
      </c>
      <c r="E198" s="57">
        <v>28920.85</v>
      </c>
      <c r="F198" s="57">
        <v>0</v>
      </c>
      <c r="G198" s="57">
        <v>0</v>
      </c>
      <c r="H198" s="57">
        <f>E198+F198-G198</f>
        <v>28920.85</v>
      </c>
      <c r="I198" s="57">
        <v>0</v>
      </c>
      <c r="J198" s="57">
        <f>H198-I198</f>
        <v>28920.85</v>
      </c>
    </row>
    <row r="199" spans="1:10" ht="22.5" x14ac:dyDescent="0.25">
      <c r="A199" s="59" t="s">
        <v>887</v>
      </c>
      <c r="B199" s="58" t="s">
        <v>886</v>
      </c>
      <c r="C199" s="57">
        <v>0</v>
      </c>
      <c r="D199" s="57">
        <v>-285250</v>
      </c>
      <c r="E199" s="57">
        <v>0</v>
      </c>
      <c r="F199" s="57">
        <v>0</v>
      </c>
      <c r="G199" s="57">
        <v>0</v>
      </c>
      <c r="H199" s="57">
        <f>E199+F199-G199</f>
        <v>0</v>
      </c>
      <c r="I199" s="57">
        <v>0</v>
      </c>
      <c r="J199" s="57">
        <f>H199-I199</f>
        <v>0</v>
      </c>
    </row>
    <row r="200" spans="1:10" x14ac:dyDescent="0.25">
      <c r="A200" s="59" t="s">
        <v>885</v>
      </c>
      <c r="B200" s="58" t="s">
        <v>884</v>
      </c>
      <c r="C200" s="57">
        <v>175000</v>
      </c>
      <c r="D200" s="57">
        <v>0</v>
      </c>
      <c r="E200" s="57">
        <v>0</v>
      </c>
      <c r="F200" s="57">
        <v>8163.85</v>
      </c>
      <c r="G200" s="57">
        <v>114</v>
      </c>
      <c r="H200" s="57">
        <f>E200+F200-G200</f>
        <v>8049.85</v>
      </c>
      <c r="I200" s="57">
        <v>8049.85</v>
      </c>
      <c r="J200" s="57">
        <f>H200-I200</f>
        <v>0</v>
      </c>
    </row>
    <row r="201" spans="1:10" x14ac:dyDescent="0.25">
      <c r="A201" s="59" t="s">
        <v>883</v>
      </c>
      <c r="B201" s="58" t="s">
        <v>569</v>
      </c>
      <c r="C201" s="57">
        <v>1341899.96</v>
      </c>
      <c r="D201" s="57">
        <v>0</v>
      </c>
      <c r="E201" s="57">
        <v>0</v>
      </c>
      <c r="F201" s="57">
        <v>0</v>
      </c>
      <c r="G201" s="57">
        <v>0</v>
      </c>
      <c r="H201" s="57">
        <f>E201+F201-G201</f>
        <v>0</v>
      </c>
      <c r="I201" s="57">
        <v>0</v>
      </c>
      <c r="J201" s="57">
        <f>H201-I201</f>
        <v>0</v>
      </c>
    </row>
    <row r="202" spans="1:10" x14ac:dyDescent="0.25">
      <c r="A202" s="59" t="s">
        <v>882</v>
      </c>
      <c r="B202" s="58" t="s">
        <v>334</v>
      </c>
      <c r="C202" s="57">
        <v>493547.88</v>
      </c>
      <c r="D202" s="57">
        <v>-6452.12</v>
      </c>
      <c r="E202" s="57">
        <v>0</v>
      </c>
      <c r="F202" s="57">
        <v>0</v>
      </c>
      <c r="G202" s="57">
        <v>0</v>
      </c>
      <c r="H202" s="57">
        <f>E202+F202-G202</f>
        <v>0</v>
      </c>
      <c r="I202" s="57">
        <v>0</v>
      </c>
      <c r="J202" s="57">
        <f>H202-I202</f>
        <v>0</v>
      </c>
    </row>
    <row r="203" spans="1:10" ht="22.5" x14ac:dyDescent="0.25">
      <c r="A203" s="59" t="s">
        <v>881</v>
      </c>
      <c r="B203" s="58" t="s">
        <v>880</v>
      </c>
      <c r="C203" s="57">
        <v>100000</v>
      </c>
      <c r="D203" s="57">
        <v>0</v>
      </c>
      <c r="E203" s="57">
        <v>100000</v>
      </c>
      <c r="F203" s="57">
        <v>0</v>
      </c>
      <c r="G203" s="57">
        <v>0</v>
      </c>
      <c r="H203" s="57">
        <f>E203+F203-G203</f>
        <v>100000</v>
      </c>
      <c r="I203" s="57">
        <v>0</v>
      </c>
      <c r="J203" s="57">
        <f>H203-I203</f>
        <v>100000</v>
      </c>
    </row>
    <row r="204" spans="1:10" x14ac:dyDescent="0.25">
      <c r="A204" s="59" t="s">
        <v>879</v>
      </c>
      <c r="B204" s="58" t="s">
        <v>878</v>
      </c>
      <c r="C204" s="57">
        <v>600000</v>
      </c>
      <c r="D204" s="57">
        <v>0</v>
      </c>
      <c r="E204" s="57">
        <v>600000</v>
      </c>
      <c r="F204" s="57">
        <v>0</v>
      </c>
      <c r="G204" s="57">
        <v>0</v>
      </c>
      <c r="H204" s="57">
        <f>E204+F204-G204</f>
        <v>600000</v>
      </c>
      <c r="I204" s="57">
        <v>0</v>
      </c>
      <c r="J204" s="57">
        <f>H204-I204</f>
        <v>600000</v>
      </c>
    </row>
    <row r="205" spans="1:10" x14ac:dyDescent="0.25">
      <c r="A205" s="59" t="s">
        <v>877</v>
      </c>
      <c r="B205" s="58" t="s">
        <v>682</v>
      </c>
      <c r="C205" s="57">
        <v>450000</v>
      </c>
      <c r="D205" s="57">
        <v>0</v>
      </c>
      <c r="E205" s="57">
        <v>10339.4</v>
      </c>
      <c r="F205" s="57">
        <v>0</v>
      </c>
      <c r="G205" s="57">
        <v>0</v>
      </c>
      <c r="H205" s="57">
        <f>E205+F205-G205</f>
        <v>10339.4</v>
      </c>
      <c r="I205" s="57">
        <v>0</v>
      </c>
      <c r="J205" s="57">
        <f>H205-I205</f>
        <v>10339.4</v>
      </c>
    </row>
    <row r="206" spans="1:10" x14ac:dyDescent="0.25">
      <c r="A206" s="59" t="s">
        <v>876</v>
      </c>
      <c r="B206" s="58" t="s">
        <v>875</v>
      </c>
      <c r="C206" s="57">
        <v>38000</v>
      </c>
      <c r="D206" s="57">
        <v>0</v>
      </c>
      <c r="E206" s="57">
        <v>0</v>
      </c>
      <c r="F206" s="57">
        <v>0</v>
      </c>
      <c r="G206" s="57">
        <v>0</v>
      </c>
      <c r="H206" s="57">
        <f>E206+F206-G206</f>
        <v>0</v>
      </c>
      <c r="I206" s="57">
        <v>0</v>
      </c>
      <c r="J206" s="57">
        <f>H206-I206</f>
        <v>0</v>
      </c>
    </row>
    <row r="207" spans="1:10" x14ac:dyDescent="0.25">
      <c r="A207" s="59" t="s">
        <v>874</v>
      </c>
      <c r="B207" s="58" t="s">
        <v>873</v>
      </c>
      <c r="C207" s="57">
        <v>0</v>
      </c>
      <c r="D207" s="57">
        <v>-20000</v>
      </c>
      <c r="E207" s="57">
        <v>20000</v>
      </c>
      <c r="F207" s="57">
        <v>0</v>
      </c>
      <c r="G207" s="57">
        <v>20000</v>
      </c>
      <c r="H207" s="57">
        <f>E207+F207-G207</f>
        <v>0</v>
      </c>
      <c r="I207" s="57">
        <v>0</v>
      </c>
      <c r="J207" s="57">
        <f>H207-I207</f>
        <v>0</v>
      </c>
    </row>
    <row r="208" spans="1:10" x14ac:dyDescent="0.25">
      <c r="A208" s="59" t="s">
        <v>872</v>
      </c>
      <c r="B208" s="58" t="s">
        <v>871</v>
      </c>
      <c r="C208" s="57">
        <v>68234</v>
      </c>
      <c r="D208" s="57">
        <v>0</v>
      </c>
      <c r="E208" s="57">
        <v>0</v>
      </c>
      <c r="F208" s="57">
        <v>0</v>
      </c>
      <c r="G208" s="57">
        <v>0</v>
      </c>
      <c r="H208" s="57">
        <f>E208+F208-G208</f>
        <v>0</v>
      </c>
      <c r="I208" s="57">
        <v>0</v>
      </c>
      <c r="J208" s="57">
        <f>H208-I208</f>
        <v>0</v>
      </c>
    </row>
    <row r="209" spans="1:10" x14ac:dyDescent="0.25">
      <c r="A209" s="59" t="s">
        <v>870</v>
      </c>
      <c r="B209" s="58" t="s">
        <v>677</v>
      </c>
      <c r="C209" s="57">
        <v>287000</v>
      </c>
      <c r="D209" s="57">
        <v>0</v>
      </c>
      <c r="E209" s="57">
        <v>36000</v>
      </c>
      <c r="F209" s="57">
        <v>0</v>
      </c>
      <c r="G209" s="57">
        <v>1081.3900000000001</v>
      </c>
      <c r="H209" s="57">
        <f>E209+F209-G209</f>
        <v>34918.61</v>
      </c>
      <c r="I209" s="57">
        <v>34918.61</v>
      </c>
      <c r="J209" s="57">
        <f>H209-I209</f>
        <v>0</v>
      </c>
    </row>
    <row r="210" spans="1:10" x14ac:dyDescent="0.25">
      <c r="A210" s="59" t="s">
        <v>869</v>
      </c>
      <c r="B210" s="58" t="s">
        <v>675</v>
      </c>
      <c r="C210" s="57">
        <v>883483</v>
      </c>
      <c r="D210" s="57">
        <v>0</v>
      </c>
      <c r="E210" s="57">
        <v>37974.5</v>
      </c>
      <c r="F210" s="57">
        <v>0</v>
      </c>
      <c r="G210" s="57">
        <v>0</v>
      </c>
      <c r="H210" s="57">
        <f>E210+F210-G210</f>
        <v>37974.5</v>
      </c>
      <c r="I210" s="57">
        <v>4137.5</v>
      </c>
      <c r="J210" s="57">
        <f>H210-I210</f>
        <v>33837</v>
      </c>
    </row>
    <row r="211" spans="1:10" x14ac:dyDescent="0.25">
      <c r="A211" s="59" t="s">
        <v>868</v>
      </c>
      <c r="B211" s="58" t="s">
        <v>673</v>
      </c>
      <c r="C211" s="57">
        <v>33412</v>
      </c>
      <c r="D211" s="57">
        <v>0</v>
      </c>
      <c r="E211" s="57">
        <v>0</v>
      </c>
      <c r="F211" s="57">
        <v>0</v>
      </c>
      <c r="G211" s="57">
        <v>0</v>
      </c>
      <c r="H211" s="57">
        <f>E211+F211-G211</f>
        <v>0</v>
      </c>
      <c r="I211" s="57">
        <v>0</v>
      </c>
      <c r="J211" s="57">
        <f>H211-I211</f>
        <v>0</v>
      </c>
    </row>
    <row r="212" spans="1:10" ht="22.5" x14ac:dyDescent="0.25">
      <c r="A212" s="59" t="s">
        <v>867</v>
      </c>
      <c r="B212" s="58" t="s">
        <v>866</v>
      </c>
      <c r="C212" s="57">
        <v>668000</v>
      </c>
      <c r="D212" s="57">
        <v>0</v>
      </c>
      <c r="E212" s="57">
        <v>83500</v>
      </c>
      <c r="F212" s="57">
        <v>0</v>
      </c>
      <c r="G212" s="57">
        <v>0</v>
      </c>
      <c r="H212" s="57">
        <f>E212+F212-G212</f>
        <v>83500</v>
      </c>
      <c r="I212" s="57">
        <v>83387.179999999993</v>
      </c>
      <c r="J212" s="57">
        <f>H212-I212</f>
        <v>112.82000000000698</v>
      </c>
    </row>
    <row r="213" spans="1:10" x14ac:dyDescent="0.25">
      <c r="A213" s="59" t="s">
        <v>865</v>
      </c>
      <c r="B213" s="58" t="s">
        <v>864</v>
      </c>
      <c r="C213" s="57">
        <v>526755.55000000005</v>
      </c>
      <c r="D213" s="57">
        <v>0</v>
      </c>
      <c r="E213" s="57">
        <v>0</v>
      </c>
      <c r="F213" s="57">
        <v>0</v>
      </c>
      <c r="G213" s="57">
        <v>0</v>
      </c>
      <c r="H213" s="57">
        <f>E213+F213-G213</f>
        <v>0</v>
      </c>
      <c r="I213" s="57">
        <v>0</v>
      </c>
      <c r="J213" s="57">
        <f>H213-I213</f>
        <v>0</v>
      </c>
    </row>
    <row r="214" spans="1:10" x14ac:dyDescent="0.25">
      <c r="A214" s="59" t="s">
        <v>863</v>
      </c>
      <c r="B214" s="58" t="s">
        <v>770</v>
      </c>
      <c r="C214" s="57">
        <v>8626969.5800000001</v>
      </c>
      <c r="D214" s="57">
        <v>0</v>
      </c>
      <c r="E214" s="57">
        <v>0</v>
      </c>
      <c r="F214" s="57">
        <v>0</v>
      </c>
      <c r="G214" s="57">
        <v>0</v>
      </c>
      <c r="H214" s="57">
        <f>E214+F214-G214</f>
        <v>0</v>
      </c>
      <c r="I214" s="57">
        <v>0</v>
      </c>
      <c r="J214" s="57">
        <f>H214-I214</f>
        <v>0</v>
      </c>
    </row>
    <row r="215" spans="1:10" x14ac:dyDescent="0.25">
      <c r="A215" s="59" t="s">
        <v>862</v>
      </c>
      <c r="B215" s="58" t="s">
        <v>861</v>
      </c>
      <c r="C215" s="57">
        <v>378586.58</v>
      </c>
      <c r="D215" s="57">
        <v>0</v>
      </c>
      <c r="E215" s="57">
        <v>0</v>
      </c>
      <c r="F215" s="57">
        <v>0</v>
      </c>
      <c r="G215" s="57">
        <v>0</v>
      </c>
      <c r="H215" s="57">
        <f>E215+F215-G215</f>
        <v>0</v>
      </c>
      <c r="I215" s="57">
        <v>0</v>
      </c>
      <c r="J215" s="57">
        <f>H215-I215</f>
        <v>0</v>
      </c>
    </row>
    <row r="216" spans="1:10" x14ac:dyDescent="0.25">
      <c r="A216" s="59" t="s">
        <v>860</v>
      </c>
      <c r="B216" s="58" t="s">
        <v>859</v>
      </c>
      <c r="C216" s="57">
        <v>52608</v>
      </c>
      <c r="D216" s="57">
        <v>0</v>
      </c>
      <c r="E216" s="57">
        <v>0</v>
      </c>
      <c r="F216" s="57">
        <v>0</v>
      </c>
      <c r="G216" s="57">
        <v>0</v>
      </c>
      <c r="H216" s="57">
        <f>E216+F216-G216</f>
        <v>0</v>
      </c>
      <c r="I216" s="57">
        <v>0</v>
      </c>
      <c r="J216" s="57">
        <f>H216-I216</f>
        <v>0</v>
      </c>
    </row>
    <row r="217" spans="1:10" x14ac:dyDescent="0.25">
      <c r="A217" s="59" t="s">
        <v>858</v>
      </c>
      <c r="B217" s="58" t="s">
        <v>857</v>
      </c>
      <c r="C217" s="57">
        <v>4407272.74</v>
      </c>
      <c r="D217" s="57">
        <v>800000</v>
      </c>
      <c r="E217" s="57">
        <v>2738445.53</v>
      </c>
      <c r="F217" s="57">
        <v>800000</v>
      </c>
      <c r="G217" s="57">
        <v>0</v>
      </c>
      <c r="H217" s="57">
        <f>E217+F217-G217</f>
        <v>3538445.53</v>
      </c>
      <c r="I217" s="57">
        <v>16950.73</v>
      </c>
      <c r="J217" s="57">
        <f>H217-I217</f>
        <v>3521494.8</v>
      </c>
    </row>
    <row r="218" spans="1:10" x14ac:dyDescent="0.25">
      <c r="A218" s="59" t="s">
        <v>856</v>
      </c>
      <c r="B218" s="58" t="s">
        <v>855</v>
      </c>
      <c r="C218" s="57">
        <v>520000</v>
      </c>
      <c r="D218" s="57">
        <v>0</v>
      </c>
      <c r="E218" s="57">
        <v>0</v>
      </c>
      <c r="F218" s="57">
        <v>0</v>
      </c>
      <c r="G218" s="57">
        <v>0</v>
      </c>
      <c r="H218" s="57">
        <f>E218+F218-G218</f>
        <v>0</v>
      </c>
      <c r="I218" s="57">
        <v>0</v>
      </c>
      <c r="J218" s="57">
        <f>H218-I218</f>
        <v>0</v>
      </c>
    </row>
    <row r="219" spans="1:10" x14ac:dyDescent="0.25">
      <c r="A219" s="59" t="s">
        <v>854</v>
      </c>
      <c r="B219" s="58" t="s">
        <v>853</v>
      </c>
      <c r="C219" s="57">
        <v>750000</v>
      </c>
      <c r="D219" s="57">
        <v>0</v>
      </c>
      <c r="E219" s="57">
        <v>30299.22</v>
      </c>
      <c r="F219" s="57">
        <v>0</v>
      </c>
      <c r="G219" s="57">
        <v>23242</v>
      </c>
      <c r="H219" s="57">
        <f>E219+F219-G219</f>
        <v>7057.2200000000012</v>
      </c>
      <c r="I219" s="57">
        <v>4183.21</v>
      </c>
      <c r="J219" s="57">
        <f>H219-I219</f>
        <v>2874.0100000000011</v>
      </c>
    </row>
    <row r="220" spans="1:10" ht="22.5" x14ac:dyDescent="0.25">
      <c r="A220" s="59" t="s">
        <v>852</v>
      </c>
      <c r="B220" s="58" t="s">
        <v>635</v>
      </c>
      <c r="C220" s="57">
        <v>200000</v>
      </c>
      <c r="D220" s="57">
        <v>0</v>
      </c>
      <c r="E220" s="57">
        <v>2100</v>
      </c>
      <c r="F220" s="57">
        <v>1500</v>
      </c>
      <c r="G220" s="57">
        <v>0</v>
      </c>
      <c r="H220" s="57">
        <f>E220+F220-G220</f>
        <v>3600</v>
      </c>
      <c r="I220" s="57">
        <v>1500</v>
      </c>
      <c r="J220" s="57">
        <f>H220-I220</f>
        <v>2100</v>
      </c>
    </row>
    <row r="221" spans="1:10" x14ac:dyDescent="0.25">
      <c r="A221" s="59" t="s">
        <v>851</v>
      </c>
      <c r="B221" s="58" t="s">
        <v>633</v>
      </c>
      <c r="C221" s="57">
        <v>72320</v>
      </c>
      <c r="D221" s="57">
        <v>0</v>
      </c>
      <c r="E221" s="57">
        <v>0</v>
      </c>
      <c r="F221" s="57">
        <v>0</v>
      </c>
      <c r="G221" s="57">
        <v>0</v>
      </c>
      <c r="H221" s="57">
        <f>E221+F221-G221</f>
        <v>0</v>
      </c>
      <c r="I221" s="57">
        <v>0</v>
      </c>
      <c r="J221" s="57">
        <f>H221-I221</f>
        <v>0</v>
      </c>
    </row>
    <row r="222" spans="1:10" x14ac:dyDescent="0.25">
      <c r="A222" s="59" t="s">
        <v>850</v>
      </c>
      <c r="B222" s="58" t="s">
        <v>849</v>
      </c>
      <c r="C222" s="57">
        <v>90000</v>
      </c>
      <c r="D222" s="57">
        <v>0</v>
      </c>
      <c r="E222" s="57">
        <v>23470.75</v>
      </c>
      <c r="F222" s="57">
        <v>0</v>
      </c>
      <c r="G222" s="57">
        <v>0</v>
      </c>
      <c r="H222" s="57">
        <f>E222+F222-G222</f>
        <v>23470.75</v>
      </c>
      <c r="I222" s="57">
        <v>585.6</v>
      </c>
      <c r="J222" s="57">
        <f>H222-I222</f>
        <v>22885.15</v>
      </c>
    </row>
    <row r="223" spans="1:10" x14ac:dyDescent="0.25">
      <c r="A223" s="59" t="s">
        <v>848</v>
      </c>
      <c r="B223" s="58" t="s">
        <v>631</v>
      </c>
      <c r="C223" s="57">
        <v>1038000</v>
      </c>
      <c r="D223" s="57">
        <v>0</v>
      </c>
      <c r="E223" s="57">
        <v>61622.1</v>
      </c>
      <c r="F223" s="57">
        <v>20000</v>
      </c>
      <c r="G223" s="57">
        <v>2516.08</v>
      </c>
      <c r="H223" s="57">
        <f>E223+F223-G223</f>
        <v>79106.02</v>
      </c>
      <c r="I223" s="57">
        <v>16397.919999999998</v>
      </c>
      <c r="J223" s="57">
        <f>H223-I223</f>
        <v>62708.100000000006</v>
      </c>
    </row>
    <row r="224" spans="1:10" x14ac:dyDescent="0.25">
      <c r="A224" s="59" t="s">
        <v>847</v>
      </c>
      <c r="B224" s="58" t="s">
        <v>846</v>
      </c>
      <c r="C224" s="57">
        <v>1515130.87</v>
      </c>
      <c r="D224" s="57">
        <v>0</v>
      </c>
      <c r="E224" s="57">
        <v>678792.08</v>
      </c>
      <c r="F224" s="57">
        <v>0</v>
      </c>
      <c r="G224" s="57">
        <v>32137.4</v>
      </c>
      <c r="H224" s="57">
        <f>E224+F224-G224</f>
        <v>646654.67999999993</v>
      </c>
      <c r="I224" s="57">
        <v>19744.75</v>
      </c>
      <c r="J224" s="57">
        <f>H224-I224</f>
        <v>626909.92999999993</v>
      </c>
    </row>
    <row r="225" spans="1:10" x14ac:dyDescent="0.25">
      <c r="A225" s="59" t="s">
        <v>845</v>
      </c>
      <c r="B225" s="58" t="s">
        <v>844</v>
      </c>
      <c r="C225" s="57">
        <v>1650000</v>
      </c>
      <c r="D225" s="57">
        <v>0</v>
      </c>
      <c r="E225" s="57">
        <v>438092.16</v>
      </c>
      <c r="F225" s="57">
        <v>0</v>
      </c>
      <c r="G225" s="57">
        <v>0</v>
      </c>
      <c r="H225" s="57">
        <f>E225+F225-G225</f>
        <v>438092.16</v>
      </c>
      <c r="I225" s="57">
        <v>0</v>
      </c>
      <c r="J225" s="57">
        <f>H225-I225</f>
        <v>438092.16</v>
      </c>
    </row>
    <row r="226" spans="1:10" x14ac:dyDescent="0.25">
      <c r="A226" s="59" t="s">
        <v>843</v>
      </c>
      <c r="B226" s="58" t="s">
        <v>842</v>
      </c>
      <c r="C226" s="57">
        <v>231679.58</v>
      </c>
      <c r="D226" s="57">
        <v>0</v>
      </c>
      <c r="E226" s="57">
        <v>0</v>
      </c>
      <c r="F226" s="57">
        <v>0</v>
      </c>
      <c r="G226" s="57">
        <v>0</v>
      </c>
      <c r="H226" s="57">
        <f>E226+F226-G226</f>
        <v>0</v>
      </c>
      <c r="I226" s="57">
        <v>0</v>
      </c>
      <c r="J226" s="57">
        <f>H226-I226</f>
        <v>0</v>
      </c>
    </row>
    <row r="227" spans="1:10" x14ac:dyDescent="0.25">
      <c r="A227" s="59" t="s">
        <v>841</v>
      </c>
      <c r="B227" s="58" t="s">
        <v>627</v>
      </c>
      <c r="C227" s="57">
        <v>192500</v>
      </c>
      <c r="D227" s="57">
        <v>0</v>
      </c>
      <c r="E227" s="57">
        <v>40849.19</v>
      </c>
      <c r="F227" s="57">
        <v>0</v>
      </c>
      <c r="G227" s="57">
        <v>10000</v>
      </c>
      <c r="H227" s="57">
        <f>E227+F227-G227</f>
        <v>30849.190000000002</v>
      </c>
      <c r="I227" s="57">
        <v>21478</v>
      </c>
      <c r="J227" s="57">
        <f>H227-I227</f>
        <v>9371.1900000000023</v>
      </c>
    </row>
    <row r="228" spans="1:10" x14ac:dyDescent="0.25">
      <c r="A228" s="59" t="s">
        <v>840</v>
      </c>
      <c r="B228" s="58" t="s">
        <v>623</v>
      </c>
      <c r="C228" s="57">
        <v>37835</v>
      </c>
      <c r="D228" s="57">
        <v>0</v>
      </c>
      <c r="E228" s="57">
        <v>0</v>
      </c>
      <c r="F228" s="57">
        <v>0</v>
      </c>
      <c r="G228" s="57">
        <v>0</v>
      </c>
      <c r="H228" s="57">
        <f>E228+F228-G228</f>
        <v>0</v>
      </c>
      <c r="I228" s="57">
        <v>0</v>
      </c>
      <c r="J228" s="57">
        <f>H228-I228</f>
        <v>0</v>
      </c>
    </row>
    <row r="229" spans="1:10" x14ac:dyDescent="0.25">
      <c r="A229" s="59" t="s">
        <v>839</v>
      </c>
      <c r="B229" s="58" t="s">
        <v>838</v>
      </c>
      <c r="C229" s="57">
        <v>89668.68</v>
      </c>
      <c r="D229" s="57">
        <v>-37.15</v>
      </c>
      <c r="E229" s="57">
        <v>0</v>
      </c>
      <c r="F229" s="57">
        <v>0</v>
      </c>
      <c r="G229" s="57">
        <v>0</v>
      </c>
      <c r="H229" s="57">
        <f>E229+F229-G229</f>
        <v>0</v>
      </c>
      <c r="I229" s="57">
        <v>0</v>
      </c>
      <c r="J229" s="57">
        <f>H229-I229</f>
        <v>0</v>
      </c>
    </row>
    <row r="230" spans="1:10" ht="22.5" x14ac:dyDescent="0.25">
      <c r="A230" s="59" t="s">
        <v>837</v>
      </c>
      <c r="B230" s="58" t="s">
        <v>836</v>
      </c>
      <c r="C230" s="57">
        <v>10049981.24</v>
      </c>
      <c r="D230" s="57">
        <v>0</v>
      </c>
      <c r="E230" s="57">
        <v>204097.32</v>
      </c>
      <c r="F230" s="57">
        <v>0</v>
      </c>
      <c r="G230" s="57">
        <v>0</v>
      </c>
      <c r="H230" s="57">
        <f>E230+F230-G230</f>
        <v>204097.32</v>
      </c>
      <c r="I230" s="57">
        <v>0</v>
      </c>
      <c r="J230" s="57">
        <f>H230-I230</f>
        <v>204097.32</v>
      </c>
    </row>
    <row r="231" spans="1:10" x14ac:dyDescent="0.25">
      <c r="A231" s="59" t="s">
        <v>835</v>
      </c>
      <c r="B231" s="58" t="s">
        <v>736</v>
      </c>
      <c r="C231" s="57">
        <v>150000</v>
      </c>
      <c r="D231" s="57">
        <v>0</v>
      </c>
      <c r="E231" s="57">
        <v>0</v>
      </c>
      <c r="F231" s="57">
        <v>0</v>
      </c>
      <c r="G231" s="57">
        <v>0</v>
      </c>
      <c r="H231" s="57">
        <f>E231+F231-G231</f>
        <v>0</v>
      </c>
      <c r="I231" s="57">
        <v>0</v>
      </c>
      <c r="J231" s="57">
        <f>H231-I231</f>
        <v>0</v>
      </c>
    </row>
    <row r="232" spans="1:10" x14ac:dyDescent="0.25">
      <c r="A232" s="59" t="s">
        <v>834</v>
      </c>
      <c r="B232" s="58" t="s">
        <v>833</v>
      </c>
      <c r="C232" s="57">
        <v>4108</v>
      </c>
      <c r="D232" s="57">
        <v>0</v>
      </c>
      <c r="E232" s="57">
        <v>0</v>
      </c>
      <c r="F232" s="57">
        <v>0</v>
      </c>
      <c r="G232" s="57">
        <v>0</v>
      </c>
      <c r="H232" s="57">
        <f>E232+F232-G232</f>
        <v>0</v>
      </c>
      <c r="I232" s="57">
        <v>0</v>
      </c>
      <c r="J232" s="57">
        <f>H232-I232</f>
        <v>0</v>
      </c>
    </row>
    <row r="233" spans="1:10" x14ac:dyDescent="0.25">
      <c r="A233" s="59" t="s">
        <v>832</v>
      </c>
      <c r="B233" s="58" t="s">
        <v>831</v>
      </c>
      <c r="C233" s="57">
        <v>3921645.89</v>
      </c>
      <c r="D233" s="57">
        <v>0</v>
      </c>
      <c r="E233" s="57">
        <v>0</v>
      </c>
      <c r="F233" s="57">
        <v>0</v>
      </c>
      <c r="G233" s="57">
        <v>0</v>
      </c>
      <c r="H233" s="57">
        <f>E233+F233-G233</f>
        <v>0</v>
      </c>
      <c r="I233" s="57">
        <v>0</v>
      </c>
      <c r="J233" s="57">
        <f>H233-I233</f>
        <v>0</v>
      </c>
    </row>
    <row r="234" spans="1:10" x14ac:dyDescent="0.25">
      <c r="A234" s="59" t="s">
        <v>830</v>
      </c>
      <c r="B234" s="58" t="s">
        <v>829</v>
      </c>
      <c r="C234" s="57">
        <v>16078354.109999999</v>
      </c>
      <c r="D234" s="57">
        <v>0</v>
      </c>
      <c r="E234" s="57">
        <v>2511978.7999999998</v>
      </c>
      <c r="F234" s="57">
        <v>6306829.4299999997</v>
      </c>
      <c r="G234" s="57">
        <v>301939.43</v>
      </c>
      <c r="H234" s="57">
        <f>E234+F234-G234</f>
        <v>8516868.8000000007</v>
      </c>
      <c r="I234" s="57">
        <v>1699346.84</v>
      </c>
      <c r="J234" s="57">
        <f>H234-I234</f>
        <v>6817521.9600000009</v>
      </c>
    </row>
    <row r="235" spans="1:10" x14ac:dyDescent="0.25">
      <c r="A235" s="59" t="s">
        <v>828</v>
      </c>
      <c r="B235" s="58" t="s">
        <v>615</v>
      </c>
      <c r="C235" s="57">
        <v>17500</v>
      </c>
      <c r="D235" s="57">
        <v>0</v>
      </c>
      <c r="E235" s="57">
        <v>17500</v>
      </c>
      <c r="F235" s="57">
        <v>0</v>
      </c>
      <c r="G235" s="57">
        <v>0</v>
      </c>
      <c r="H235" s="57">
        <f>E235+F235-G235</f>
        <v>17500</v>
      </c>
      <c r="I235" s="57">
        <v>0</v>
      </c>
      <c r="J235" s="57">
        <f>H235-I235</f>
        <v>17500</v>
      </c>
    </row>
    <row r="236" spans="1:10" x14ac:dyDescent="0.25">
      <c r="A236" s="59" t="s">
        <v>827</v>
      </c>
      <c r="B236" s="58" t="s">
        <v>826</v>
      </c>
      <c r="C236" s="57">
        <v>923923.73</v>
      </c>
      <c r="D236" s="57">
        <v>0</v>
      </c>
      <c r="E236" s="57">
        <v>300000</v>
      </c>
      <c r="F236" s="57">
        <v>0</v>
      </c>
      <c r="G236" s="57">
        <v>0</v>
      </c>
      <c r="H236" s="57">
        <f>E236+F236-G236</f>
        <v>300000</v>
      </c>
      <c r="I236" s="57">
        <v>0</v>
      </c>
      <c r="J236" s="57">
        <f>H236-I236</f>
        <v>300000</v>
      </c>
    </row>
    <row r="237" spans="1:10" ht="22.5" x14ac:dyDescent="0.25">
      <c r="A237" s="59" t="s">
        <v>825</v>
      </c>
      <c r="B237" s="58" t="s">
        <v>824</v>
      </c>
      <c r="C237" s="57">
        <v>430000</v>
      </c>
      <c r="D237" s="57">
        <v>0</v>
      </c>
      <c r="E237" s="57">
        <v>1092.2</v>
      </c>
      <c r="F237" s="57">
        <v>0</v>
      </c>
      <c r="G237" s="57">
        <v>0</v>
      </c>
      <c r="H237" s="57">
        <f>E237+F237-G237</f>
        <v>1092.2</v>
      </c>
      <c r="I237" s="57">
        <v>0</v>
      </c>
      <c r="J237" s="57">
        <f>H237-I237</f>
        <v>1092.2</v>
      </c>
    </row>
    <row r="238" spans="1:10" x14ac:dyDescent="0.25">
      <c r="A238" s="59" t="s">
        <v>823</v>
      </c>
      <c r="B238" s="58" t="s">
        <v>822</v>
      </c>
      <c r="C238" s="57">
        <v>7069499.4699999997</v>
      </c>
      <c r="D238" s="57">
        <v>-787860.43</v>
      </c>
      <c r="E238" s="57">
        <v>88368.87</v>
      </c>
      <c r="F238" s="57">
        <v>63381.98</v>
      </c>
      <c r="G238" s="57">
        <v>151750.85</v>
      </c>
      <c r="H238" s="57">
        <f>E238+F238-G238</f>
        <v>0</v>
      </c>
      <c r="I238" s="57">
        <v>0</v>
      </c>
      <c r="J238" s="57">
        <f>H238-I238</f>
        <v>0</v>
      </c>
    </row>
    <row r="239" spans="1:10" x14ac:dyDescent="0.25">
      <c r="A239" s="59" t="s">
        <v>821</v>
      </c>
      <c r="B239" s="58" t="s">
        <v>820</v>
      </c>
      <c r="C239" s="57">
        <v>169338.31</v>
      </c>
      <c r="D239" s="57">
        <v>0</v>
      </c>
      <c r="E239" s="57">
        <v>0</v>
      </c>
      <c r="F239" s="57">
        <v>0</v>
      </c>
      <c r="G239" s="57">
        <v>0</v>
      </c>
      <c r="H239" s="57">
        <f>E239+F239-G239</f>
        <v>0</v>
      </c>
      <c r="I239" s="57">
        <v>0</v>
      </c>
      <c r="J239" s="57">
        <f>H239-I239</f>
        <v>0</v>
      </c>
    </row>
    <row r="240" spans="1:10" x14ac:dyDescent="0.25">
      <c r="A240" s="59" t="s">
        <v>819</v>
      </c>
      <c r="B240" s="58" t="s">
        <v>818</v>
      </c>
      <c r="C240" s="57">
        <v>1900000</v>
      </c>
      <c r="D240" s="57">
        <v>0</v>
      </c>
      <c r="E240" s="57">
        <v>0</v>
      </c>
      <c r="F240" s="57">
        <v>260921</v>
      </c>
      <c r="G240" s="57">
        <v>931</v>
      </c>
      <c r="H240" s="57">
        <f>E240+F240-G240</f>
        <v>259990</v>
      </c>
      <c r="I240" s="57">
        <v>259990</v>
      </c>
      <c r="J240" s="57">
        <f>H240-I240</f>
        <v>0</v>
      </c>
    </row>
    <row r="241" spans="1:10" x14ac:dyDescent="0.25">
      <c r="A241" s="59" t="s">
        <v>817</v>
      </c>
      <c r="B241" s="58" t="s">
        <v>596</v>
      </c>
      <c r="C241" s="57">
        <v>2180000</v>
      </c>
      <c r="D241" s="57">
        <v>0</v>
      </c>
      <c r="E241" s="57">
        <v>567527.93999999994</v>
      </c>
      <c r="F241" s="57">
        <v>0</v>
      </c>
      <c r="G241" s="57">
        <v>0</v>
      </c>
      <c r="H241" s="57">
        <f>E241+F241-G241</f>
        <v>567527.93999999994</v>
      </c>
      <c r="I241" s="57">
        <v>45000</v>
      </c>
      <c r="J241" s="57">
        <f>H241-I241</f>
        <v>522527.93999999994</v>
      </c>
    </row>
    <row r="242" spans="1:10" x14ac:dyDescent="0.25">
      <c r="A242" s="59" t="s">
        <v>816</v>
      </c>
      <c r="B242" s="58" t="s">
        <v>815</v>
      </c>
      <c r="C242" s="57">
        <v>200000</v>
      </c>
      <c r="D242" s="57">
        <v>0</v>
      </c>
      <c r="E242" s="57">
        <v>69576.800000000003</v>
      </c>
      <c r="F242" s="57">
        <v>0</v>
      </c>
      <c r="G242" s="57">
        <v>0</v>
      </c>
      <c r="H242" s="57">
        <f>E242+F242-G242</f>
        <v>69576.800000000003</v>
      </c>
      <c r="I242" s="57">
        <v>7988</v>
      </c>
      <c r="J242" s="57">
        <f>H242-I242</f>
        <v>61588.800000000003</v>
      </c>
    </row>
    <row r="243" spans="1:10" x14ac:dyDescent="0.25">
      <c r="A243" s="59" t="s">
        <v>814</v>
      </c>
      <c r="B243" s="58" t="s">
        <v>813</v>
      </c>
      <c r="C243" s="57">
        <v>300000</v>
      </c>
      <c r="D243" s="57">
        <v>0</v>
      </c>
      <c r="E243" s="57">
        <v>10500</v>
      </c>
      <c r="F243" s="57">
        <v>0</v>
      </c>
      <c r="G243" s="57">
        <v>0</v>
      </c>
      <c r="H243" s="57">
        <f>E243+F243-G243</f>
        <v>10500</v>
      </c>
      <c r="I243" s="57">
        <v>0</v>
      </c>
      <c r="J243" s="57">
        <f>H243-I243</f>
        <v>10500</v>
      </c>
    </row>
    <row r="244" spans="1:10" x14ac:dyDescent="0.25">
      <c r="A244" s="59" t="s">
        <v>812</v>
      </c>
      <c r="B244" s="58" t="s">
        <v>708</v>
      </c>
      <c r="C244" s="57">
        <v>13897.49</v>
      </c>
      <c r="D244" s="57">
        <v>0</v>
      </c>
      <c r="E244" s="57">
        <v>0</v>
      </c>
      <c r="F244" s="57">
        <v>0</v>
      </c>
      <c r="G244" s="57">
        <v>0</v>
      </c>
      <c r="H244" s="57">
        <f>E244+F244-G244</f>
        <v>0</v>
      </c>
      <c r="I244" s="57">
        <v>0</v>
      </c>
      <c r="J244" s="57">
        <f>H244-I244</f>
        <v>0</v>
      </c>
    </row>
    <row r="245" spans="1:10" ht="22.5" x14ac:dyDescent="0.25">
      <c r="A245" s="59" t="s">
        <v>811</v>
      </c>
      <c r="B245" s="58" t="s">
        <v>590</v>
      </c>
      <c r="C245" s="57">
        <v>1237909</v>
      </c>
      <c r="D245" s="57">
        <v>-150000</v>
      </c>
      <c r="E245" s="57">
        <v>420923.03</v>
      </c>
      <c r="F245" s="57">
        <v>0</v>
      </c>
      <c r="G245" s="57">
        <v>10923.03</v>
      </c>
      <c r="H245" s="57">
        <f>E245+F245-G245</f>
        <v>410000</v>
      </c>
      <c r="I245" s="57">
        <v>0</v>
      </c>
      <c r="J245" s="57">
        <f>H245-I245</f>
        <v>410000</v>
      </c>
    </row>
    <row r="246" spans="1:10" x14ac:dyDescent="0.25">
      <c r="A246" s="59" t="s">
        <v>810</v>
      </c>
      <c r="B246" s="58" t="s">
        <v>809</v>
      </c>
      <c r="C246" s="57">
        <v>78529.23</v>
      </c>
      <c r="D246" s="57">
        <v>-214958.77</v>
      </c>
      <c r="E246" s="57">
        <v>0</v>
      </c>
      <c r="F246" s="57">
        <v>0</v>
      </c>
      <c r="G246" s="57">
        <v>0</v>
      </c>
      <c r="H246" s="57">
        <f>E246+F246-G246</f>
        <v>0</v>
      </c>
      <c r="I246" s="57">
        <v>0</v>
      </c>
      <c r="J246" s="57">
        <f>H246-I246</f>
        <v>0</v>
      </c>
    </row>
    <row r="247" spans="1:10" x14ac:dyDescent="0.25">
      <c r="A247" s="59" t="s">
        <v>808</v>
      </c>
      <c r="B247" s="58" t="s">
        <v>807</v>
      </c>
      <c r="C247" s="57">
        <v>212000</v>
      </c>
      <c r="D247" s="57">
        <v>0</v>
      </c>
      <c r="E247" s="57">
        <v>3280.87</v>
      </c>
      <c r="F247" s="57">
        <v>0</v>
      </c>
      <c r="G247" s="57">
        <v>0</v>
      </c>
      <c r="H247" s="57">
        <f>E247+F247-G247</f>
        <v>3280.87</v>
      </c>
      <c r="I247" s="57">
        <v>464.02</v>
      </c>
      <c r="J247" s="57">
        <f>H247-I247</f>
        <v>2816.85</v>
      </c>
    </row>
    <row r="248" spans="1:10" x14ac:dyDescent="0.25">
      <c r="A248" s="59" t="s">
        <v>806</v>
      </c>
      <c r="B248" s="58" t="s">
        <v>805</v>
      </c>
      <c r="C248" s="57">
        <v>4995000</v>
      </c>
      <c r="D248" s="57">
        <v>1095000</v>
      </c>
      <c r="E248" s="57">
        <v>3854213.33</v>
      </c>
      <c r="F248" s="57">
        <v>1100000</v>
      </c>
      <c r="G248" s="57">
        <v>0</v>
      </c>
      <c r="H248" s="57">
        <f>E248+F248-G248</f>
        <v>4954213.33</v>
      </c>
      <c r="I248" s="57">
        <v>96720.16</v>
      </c>
      <c r="J248" s="57">
        <f>H248-I248</f>
        <v>4857493.17</v>
      </c>
    </row>
    <row r="249" spans="1:10" x14ac:dyDescent="0.25">
      <c r="A249" s="59" t="s">
        <v>804</v>
      </c>
      <c r="B249" s="58" t="s">
        <v>803</v>
      </c>
      <c r="C249" s="57">
        <v>298087.06</v>
      </c>
      <c r="D249" s="57">
        <v>-1912.94</v>
      </c>
      <c r="E249" s="57">
        <v>1912.94</v>
      </c>
      <c r="F249" s="57">
        <v>0</v>
      </c>
      <c r="G249" s="57">
        <v>1912.94</v>
      </c>
      <c r="H249" s="57">
        <f>E249+F249-G249</f>
        <v>0</v>
      </c>
      <c r="I249" s="57">
        <v>0</v>
      </c>
      <c r="J249" s="57">
        <f>H249-I249</f>
        <v>0</v>
      </c>
    </row>
    <row r="250" spans="1:10" x14ac:dyDescent="0.25">
      <c r="A250" s="59" t="s">
        <v>802</v>
      </c>
      <c r="B250" s="58" t="s">
        <v>801</v>
      </c>
      <c r="C250" s="57">
        <v>0</v>
      </c>
      <c r="D250" s="57">
        <v>-350000</v>
      </c>
      <c r="E250" s="57">
        <v>0</v>
      </c>
      <c r="F250" s="57">
        <v>0</v>
      </c>
      <c r="G250" s="57">
        <v>0</v>
      </c>
      <c r="H250" s="57">
        <f>E250+F250-G250</f>
        <v>0</v>
      </c>
      <c r="I250" s="57">
        <v>0</v>
      </c>
      <c r="J250" s="57">
        <f>H250-I250</f>
        <v>0</v>
      </c>
    </row>
    <row r="251" spans="1:10" x14ac:dyDescent="0.25">
      <c r="A251" s="59" t="s">
        <v>800</v>
      </c>
      <c r="B251" s="58" t="s">
        <v>582</v>
      </c>
      <c r="C251" s="57">
        <v>195706.44</v>
      </c>
      <c r="D251" s="57">
        <v>-47616.56</v>
      </c>
      <c r="E251" s="57">
        <v>47615.92</v>
      </c>
      <c r="F251" s="57">
        <v>0</v>
      </c>
      <c r="G251" s="57">
        <v>47615.92</v>
      </c>
      <c r="H251" s="57">
        <f>E251+F251-G251</f>
        <v>0</v>
      </c>
      <c r="I251" s="57">
        <v>0</v>
      </c>
      <c r="J251" s="57">
        <f>H251-I251</f>
        <v>0</v>
      </c>
    </row>
    <row r="252" spans="1:10" x14ac:dyDescent="0.25">
      <c r="A252" s="59" t="s">
        <v>799</v>
      </c>
      <c r="B252" s="58" t="s">
        <v>580</v>
      </c>
      <c r="C252" s="57">
        <v>2154921.9300000002</v>
      </c>
      <c r="D252" s="57">
        <v>-126178.07</v>
      </c>
      <c r="E252" s="57">
        <v>351231.33</v>
      </c>
      <c r="F252" s="57">
        <v>0</v>
      </c>
      <c r="G252" s="57">
        <v>62033.69</v>
      </c>
      <c r="H252" s="57">
        <f>E252+F252-G252</f>
        <v>289197.64</v>
      </c>
      <c r="I252" s="57">
        <v>63234.11</v>
      </c>
      <c r="J252" s="57">
        <f>H252-I252</f>
        <v>225963.53000000003</v>
      </c>
    </row>
    <row r="253" spans="1:10" x14ac:dyDescent="0.25">
      <c r="A253" s="59" t="s">
        <v>798</v>
      </c>
      <c r="B253" s="58" t="s">
        <v>578</v>
      </c>
      <c r="C253" s="57">
        <v>1800000</v>
      </c>
      <c r="D253" s="57">
        <v>0</v>
      </c>
      <c r="E253" s="57">
        <v>140351.4</v>
      </c>
      <c r="F253" s="57">
        <v>18924.62</v>
      </c>
      <c r="G253" s="57">
        <v>2348.4</v>
      </c>
      <c r="H253" s="57">
        <f>E253+F253-G253</f>
        <v>156927.62</v>
      </c>
      <c r="I253" s="57">
        <v>39137.17</v>
      </c>
      <c r="J253" s="57">
        <f>H253-I253</f>
        <v>117790.45</v>
      </c>
    </row>
    <row r="254" spans="1:10" x14ac:dyDescent="0.25">
      <c r="A254" s="59" t="s">
        <v>797</v>
      </c>
      <c r="B254" s="58" t="s">
        <v>796</v>
      </c>
      <c r="C254" s="57">
        <v>28636.25</v>
      </c>
      <c r="D254" s="57">
        <v>-121363.75</v>
      </c>
      <c r="E254" s="57">
        <v>0</v>
      </c>
      <c r="F254" s="57">
        <v>0</v>
      </c>
      <c r="G254" s="57">
        <v>0</v>
      </c>
      <c r="H254" s="57">
        <f>E254+F254-G254</f>
        <v>0</v>
      </c>
      <c r="I254" s="57">
        <v>0</v>
      </c>
      <c r="J254" s="57">
        <f>H254-I254</f>
        <v>0</v>
      </c>
    </row>
    <row r="255" spans="1:10" x14ac:dyDescent="0.25">
      <c r="A255" s="59" t="s">
        <v>795</v>
      </c>
      <c r="B255" s="58" t="s">
        <v>794</v>
      </c>
      <c r="C255" s="57">
        <v>90000</v>
      </c>
      <c r="D255" s="57">
        <v>0</v>
      </c>
      <c r="E255" s="57">
        <v>59837.35</v>
      </c>
      <c r="F255" s="57">
        <v>0</v>
      </c>
      <c r="G255" s="57">
        <v>0</v>
      </c>
      <c r="H255" s="57">
        <f>E255+F255-G255</f>
        <v>59837.35</v>
      </c>
      <c r="I255" s="57">
        <v>122.58</v>
      </c>
      <c r="J255" s="57">
        <f>H255-I255</f>
        <v>59714.77</v>
      </c>
    </row>
    <row r="256" spans="1:10" ht="22.5" x14ac:dyDescent="0.25">
      <c r="A256" s="59" t="s">
        <v>793</v>
      </c>
      <c r="B256" s="58" t="s">
        <v>792</v>
      </c>
      <c r="C256" s="57">
        <v>20000</v>
      </c>
      <c r="D256" s="57">
        <v>0</v>
      </c>
      <c r="E256" s="57">
        <v>0</v>
      </c>
      <c r="F256" s="57">
        <v>0</v>
      </c>
      <c r="G256" s="57">
        <v>0</v>
      </c>
      <c r="H256" s="57">
        <f>E256+F256-G256</f>
        <v>0</v>
      </c>
      <c r="I256" s="57">
        <v>0</v>
      </c>
      <c r="J256" s="57">
        <f>H256-I256</f>
        <v>0</v>
      </c>
    </row>
    <row r="257" spans="1:10" x14ac:dyDescent="0.25">
      <c r="A257" s="59" t="s">
        <v>791</v>
      </c>
      <c r="B257" s="58" t="s">
        <v>567</v>
      </c>
      <c r="C257" s="57">
        <v>500000</v>
      </c>
      <c r="D257" s="57">
        <v>0</v>
      </c>
      <c r="E257" s="57">
        <v>15125</v>
      </c>
      <c r="F257" s="57">
        <v>0</v>
      </c>
      <c r="G257" s="57">
        <v>0</v>
      </c>
      <c r="H257" s="57">
        <f>E257+F257-G257</f>
        <v>15125</v>
      </c>
      <c r="I257" s="57">
        <v>15125</v>
      </c>
      <c r="J257" s="57">
        <f>H257-I257</f>
        <v>0</v>
      </c>
    </row>
    <row r="258" spans="1:10" x14ac:dyDescent="0.25">
      <c r="A258" s="59" t="s">
        <v>790</v>
      </c>
      <c r="B258" s="58" t="s">
        <v>789</v>
      </c>
      <c r="C258" s="57">
        <v>400000</v>
      </c>
      <c r="D258" s="57">
        <v>0</v>
      </c>
      <c r="E258" s="57">
        <v>31466.93</v>
      </c>
      <c r="F258" s="57">
        <v>0</v>
      </c>
      <c r="G258" s="57">
        <v>75.45</v>
      </c>
      <c r="H258" s="57">
        <f>E258+F258-G258</f>
        <v>31391.48</v>
      </c>
      <c r="I258" s="57">
        <v>18734</v>
      </c>
      <c r="J258" s="57">
        <f>H258-I258</f>
        <v>12657.48</v>
      </c>
    </row>
    <row r="259" spans="1:10" x14ac:dyDescent="0.25">
      <c r="A259" s="59" t="s">
        <v>788</v>
      </c>
      <c r="B259" s="58" t="s">
        <v>787</v>
      </c>
      <c r="C259" s="57">
        <v>41000</v>
      </c>
      <c r="D259" s="57">
        <v>0</v>
      </c>
      <c r="E259" s="57">
        <v>0</v>
      </c>
      <c r="F259" s="57">
        <v>0</v>
      </c>
      <c r="G259" s="57">
        <v>0</v>
      </c>
      <c r="H259" s="57">
        <f>E259+F259-G259</f>
        <v>0</v>
      </c>
      <c r="I259" s="57">
        <v>0</v>
      </c>
      <c r="J259" s="57">
        <f>H259-I259</f>
        <v>0</v>
      </c>
    </row>
    <row r="260" spans="1:10" x14ac:dyDescent="0.25">
      <c r="A260" s="59" t="s">
        <v>786</v>
      </c>
      <c r="B260" s="58" t="s">
        <v>675</v>
      </c>
      <c r="C260" s="57">
        <v>1332000</v>
      </c>
      <c r="D260" s="57">
        <v>0</v>
      </c>
      <c r="E260" s="57">
        <v>559050.29</v>
      </c>
      <c r="F260" s="57">
        <v>0</v>
      </c>
      <c r="G260" s="57">
        <v>6014.62</v>
      </c>
      <c r="H260" s="57">
        <f>E260+F260-G260</f>
        <v>553035.67000000004</v>
      </c>
      <c r="I260" s="57">
        <v>262925.07</v>
      </c>
      <c r="J260" s="57">
        <f>H260-I260</f>
        <v>290110.60000000003</v>
      </c>
    </row>
    <row r="261" spans="1:10" x14ac:dyDescent="0.25">
      <c r="A261" s="59" t="s">
        <v>785</v>
      </c>
      <c r="B261" s="58" t="s">
        <v>784</v>
      </c>
      <c r="C261" s="57">
        <v>8873</v>
      </c>
      <c r="D261" s="57">
        <v>0</v>
      </c>
      <c r="E261" s="57">
        <v>0</v>
      </c>
      <c r="F261" s="57">
        <v>0</v>
      </c>
      <c r="G261" s="57">
        <v>0</v>
      </c>
      <c r="H261" s="57">
        <f>E261+F261-G261</f>
        <v>0</v>
      </c>
      <c r="I261" s="57">
        <v>0</v>
      </c>
      <c r="J261" s="57">
        <f>H261-I261</f>
        <v>0</v>
      </c>
    </row>
    <row r="262" spans="1:10" ht="22.5" x14ac:dyDescent="0.25">
      <c r="A262" s="59" t="s">
        <v>783</v>
      </c>
      <c r="B262" s="58" t="s">
        <v>782</v>
      </c>
      <c r="C262" s="57">
        <v>250000</v>
      </c>
      <c r="D262" s="57">
        <v>0</v>
      </c>
      <c r="E262" s="57">
        <v>7368</v>
      </c>
      <c r="F262" s="57">
        <v>0</v>
      </c>
      <c r="G262" s="57">
        <v>0</v>
      </c>
      <c r="H262" s="57">
        <f>E262+F262-G262</f>
        <v>7368</v>
      </c>
      <c r="I262" s="57">
        <v>0</v>
      </c>
      <c r="J262" s="57">
        <f>H262-I262</f>
        <v>7368</v>
      </c>
    </row>
    <row r="263" spans="1:10" x14ac:dyDescent="0.25">
      <c r="A263" s="59" t="s">
        <v>781</v>
      </c>
      <c r="B263" s="58" t="s">
        <v>780</v>
      </c>
      <c r="C263" s="57">
        <v>193884.59</v>
      </c>
      <c r="D263" s="57">
        <v>-32.409999999999997</v>
      </c>
      <c r="E263" s="57">
        <v>444.65</v>
      </c>
      <c r="F263" s="57">
        <v>0</v>
      </c>
      <c r="G263" s="57">
        <v>32.409999999999997</v>
      </c>
      <c r="H263" s="57">
        <f>E263+F263-G263</f>
        <v>412.24</v>
      </c>
      <c r="I263" s="57">
        <v>412.24</v>
      </c>
      <c r="J263" s="57">
        <f>H263-I263</f>
        <v>0</v>
      </c>
    </row>
    <row r="264" spans="1:10" x14ac:dyDescent="0.25">
      <c r="A264" s="59" t="s">
        <v>779</v>
      </c>
      <c r="B264" s="58" t="s">
        <v>778</v>
      </c>
      <c r="C264" s="57">
        <v>18146.330000000002</v>
      </c>
      <c r="D264" s="57">
        <v>0</v>
      </c>
      <c r="E264" s="57">
        <v>0</v>
      </c>
      <c r="F264" s="57">
        <v>0</v>
      </c>
      <c r="G264" s="57">
        <v>0</v>
      </c>
      <c r="H264" s="57">
        <f>E264+F264-G264</f>
        <v>0</v>
      </c>
      <c r="I264" s="57">
        <v>0</v>
      </c>
      <c r="J264" s="57">
        <f>H264-I264</f>
        <v>0</v>
      </c>
    </row>
    <row r="265" spans="1:10" ht="22.5" x14ac:dyDescent="0.25">
      <c r="A265" s="59" t="s">
        <v>777</v>
      </c>
      <c r="B265" s="58" t="s">
        <v>776</v>
      </c>
      <c r="C265" s="57">
        <v>36433946.689999998</v>
      </c>
      <c r="D265" s="57">
        <v>6433946.6900000004</v>
      </c>
      <c r="E265" s="57">
        <v>29815787.739999998</v>
      </c>
      <c r="F265" s="57">
        <v>7000000</v>
      </c>
      <c r="G265" s="57">
        <v>0</v>
      </c>
      <c r="H265" s="57">
        <f>E265+F265-G265</f>
        <v>36815787.739999995</v>
      </c>
      <c r="I265" s="57">
        <v>1714436</v>
      </c>
      <c r="J265" s="57">
        <f>H265-I265</f>
        <v>35101351.739999995</v>
      </c>
    </row>
    <row r="266" spans="1:10" x14ac:dyDescent="0.25">
      <c r="A266" s="59" t="s">
        <v>775</v>
      </c>
      <c r="B266" s="58" t="s">
        <v>774</v>
      </c>
      <c r="C266" s="57">
        <v>4350000</v>
      </c>
      <c r="D266" s="57">
        <v>4350000</v>
      </c>
      <c r="E266" s="57">
        <v>0</v>
      </c>
      <c r="F266" s="57">
        <v>3800000</v>
      </c>
      <c r="G266" s="57">
        <v>0</v>
      </c>
      <c r="H266" s="57">
        <f>E266+F266-G266</f>
        <v>3800000</v>
      </c>
      <c r="I266" s="57">
        <v>4338041.8600000003</v>
      </c>
      <c r="J266" s="57">
        <f>H266-I266</f>
        <v>-538041.86000000034</v>
      </c>
    </row>
    <row r="267" spans="1:10" x14ac:dyDescent="0.25">
      <c r="A267" s="59" t="s">
        <v>773</v>
      </c>
      <c r="B267" s="58" t="s">
        <v>772</v>
      </c>
      <c r="C267" s="57">
        <v>275000</v>
      </c>
      <c r="D267" s="57">
        <v>0</v>
      </c>
      <c r="E267" s="57">
        <v>11628</v>
      </c>
      <c r="F267" s="57">
        <v>0</v>
      </c>
      <c r="G267" s="57">
        <v>0</v>
      </c>
      <c r="H267" s="57">
        <f>E267+F267-G267</f>
        <v>11628</v>
      </c>
      <c r="I267" s="57">
        <v>0</v>
      </c>
      <c r="J267" s="57">
        <f>H267-I267</f>
        <v>11628</v>
      </c>
    </row>
    <row r="268" spans="1:10" x14ac:dyDescent="0.25">
      <c r="A268" s="59" t="s">
        <v>771</v>
      </c>
      <c r="B268" s="58" t="s">
        <v>770</v>
      </c>
      <c r="C268" s="57">
        <v>8739200</v>
      </c>
      <c r="D268" s="57">
        <v>0</v>
      </c>
      <c r="E268" s="57">
        <v>486372.21</v>
      </c>
      <c r="F268" s="57">
        <v>0</v>
      </c>
      <c r="G268" s="57">
        <v>0</v>
      </c>
      <c r="H268" s="57">
        <f>E268+F268-G268</f>
        <v>486372.21</v>
      </c>
      <c r="I268" s="57">
        <v>0</v>
      </c>
      <c r="J268" s="57">
        <f>H268-I268</f>
        <v>486372.21</v>
      </c>
    </row>
    <row r="269" spans="1:10" x14ac:dyDescent="0.25">
      <c r="A269" s="59" t="s">
        <v>769</v>
      </c>
      <c r="B269" s="58" t="s">
        <v>768</v>
      </c>
      <c r="C269" s="57">
        <v>720000</v>
      </c>
      <c r="D269" s="57">
        <v>0</v>
      </c>
      <c r="E269" s="57">
        <v>605723.04</v>
      </c>
      <c r="F269" s="57">
        <v>0</v>
      </c>
      <c r="G269" s="57">
        <v>0</v>
      </c>
      <c r="H269" s="57">
        <f>E269+F269-G269</f>
        <v>605723.04</v>
      </c>
      <c r="I269" s="57">
        <v>90461.2</v>
      </c>
      <c r="J269" s="57">
        <f>H269-I269</f>
        <v>515261.84</v>
      </c>
    </row>
    <row r="270" spans="1:10" x14ac:dyDescent="0.25">
      <c r="A270" s="59" t="s">
        <v>767</v>
      </c>
      <c r="B270" s="58" t="s">
        <v>766</v>
      </c>
      <c r="C270" s="57">
        <v>9981120</v>
      </c>
      <c r="D270" s="57">
        <v>0</v>
      </c>
      <c r="E270" s="57">
        <v>1763402</v>
      </c>
      <c r="F270" s="57">
        <v>1467702</v>
      </c>
      <c r="G270" s="57">
        <v>2106104</v>
      </c>
      <c r="H270" s="57">
        <f>E270+F270-G270</f>
        <v>1125000</v>
      </c>
      <c r="I270" s="57">
        <v>1125000</v>
      </c>
      <c r="J270" s="57">
        <f>H270-I270</f>
        <v>0</v>
      </c>
    </row>
    <row r="271" spans="1:10" x14ac:dyDescent="0.25">
      <c r="A271" s="59" t="s">
        <v>765</v>
      </c>
      <c r="B271" s="58" t="s">
        <v>764</v>
      </c>
      <c r="C271" s="57">
        <v>2467000</v>
      </c>
      <c r="D271" s="57">
        <v>0</v>
      </c>
      <c r="E271" s="57">
        <v>2467000</v>
      </c>
      <c r="F271" s="57">
        <v>0</v>
      </c>
      <c r="G271" s="57">
        <v>0</v>
      </c>
      <c r="H271" s="57">
        <f>E271+F271-G271</f>
        <v>2467000</v>
      </c>
      <c r="I271" s="57">
        <v>0</v>
      </c>
      <c r="J271" s="57">
        <f>H271-I271</f>
        <v>2467000</v>
      </c>
    </row>
    <row r="272" spans="1:10" x14ac:dyDescent="0.25">
      <c r="A272" s="59" t="s">
        <v>763</v>
      </c>
      <c r="B272" s="58" t="s">
        <v>762</v>
      </c>
      <c r="C272" s="57">
        <v>1400000</v>
      </c>
      <c r="D272" s="57">
        <v>0</v>
      </c>
      <c r="E272" s="57">
        <v>90000</v>
      </c>
      <c r="F272" s="57">
        <v>0</v>
      </c>
      <c r="G272" s="57">
        <v>0</v>
      </c>
      <c r="H272" s="57">
        <f>E272+F272-G272</f>
        <v>90000</v>
      </c>
      <c r="I272" s="57">
        <v>54000</v>
      </c>
      <c r="J272" s="57">
        <f>H272-I272</f>
        <v>36000</v>
      </c>
    </row>
    <row r="273" spans="1:10" x14ac:dyDescent="0.25">
      <c r="A273" s="59" t="s">
        <v>761</v>
      </c>
      <c r="B273" s="58" t="s">
        <v>760</v>
      </c>
      <c r="C273" s="57">
        <v>260000</v>
      </c>
      <c r="D273" s="57">
        <v>0</v>
      </c>
      <c r="E273" s="57">
        <v>0</v>
      </c>
      <c r="F273" s="57">
        <v>0</v>
      </c>
      <c r="G273" s="57">
        <v>0</v>
      </c>
      <c r="H273" s="57">
        <f>E273+F273-G273</f>
        <v>0</v>
      </c>
      <c r="I273" s="57">
        <v>0</v>
      </c>
      <c r="J273" s="57">
        <f>H273-I273</f>
        <v>0</v>
      </c>
    </row>
    <row r="274" spans="1:10" x14ac:dyDescent="0.25">
      <c r="A274" s="59" t="s">
        <v>759</v>
      </c>
      <c r="B274" s="58" t="s">
        <v>643</v>
      </c>
      <c r="C274" s="57">
        <v>420000</v>
      </c>
      <c r="D274" s="57">
        <v>0</v>
      </c>
      <c r="E274" s="57">
        <v>420000</v>
      </c>
      <c r="F274" s="57">
        <v>0</v>
      </c>
      <c r="G274" s="57">
        <v>0</v>
      </c>
      <c r="H274" s="57">
        <f>E274+F274-G274</f>
        <v>420000</v>
      </c>
      <c r="I274" s="57">
        <v>420000</v>
      </c>
      <c r="J274" s="57">
        <f>H274-I274</f>
        <v>0</v>
      </c>
    </row>
    <row r="275" spans="1:10" x14ac:dyDescent="0.25">
      <c r="A275" s="59" t="s">
        <v>758</v>
      </c>
      <c r="B275" s="58" t="s">
        <v>757</v>
      </c>
      <c r="C275" s="57">
        <v>810000</v>
      </c>
      <c r="D275" s="57">
        <v>60000</v>
      </c>
      <c r="E275" s="57">
        <v>475735</v>
      </c>
      <c r="F275" s="57">
        <v>10000</v>
      </c>
      <c r="G275" s="57">
        <v>53491.69</v>
      </c>
      <c r="H275" s="57">
        <f>E275+F275-G275</f>
        <v>432243.31</v>
      </c>
      <c r="I275" s="57">
        <v>422243.31</v>
      </c>
      <c r="J275" s="57">
        <f>H275-I275</f>
        <v>10000</v>
      </c>
    </row>
    <row r="276" spans="1:10" x14ac:dyDescent="0.25">
      <c r="A276" s="59" t="s">
        <v>756</v>
      </c>
      <c r="B276" s="58" t="s">
        <v>755</v>
      </c>
      <c r="C276" s="57">
        <v>800000</v>
      </c>
      <c r="D276" s="57">
        <v>0</v>
      </c>
      <c r="E276" s="57">
        <v>0</v>
      </c>
      <c r="F276" s="57">
        <v>0</v>
      </c>
      <c r="G276" s="57">
        <v>0</v>
      </c>
      <c r="H276" s="57">
        <f>E276+F276-G276</f>
        <v>0</v>
      </c>
      <c r="I276" s="57">
        <v>0</v>
      </c>
      <c r="J276" s="57">
        <f>H276-I276</f>
        <v>0</v>
      </c>
    </row>
    <row r="277" spans="1:10" ht="22.5" x14ac:dyDescent="0.25">
      <c r="A277" s="59" t="s">
        <v>754</v>
      </c>
      <c r="B277" s="58" t="s">
        <v>637</v>
      </c>
      <c r="C277" s="57">
        <v>0</v>
      </c>
      <c r="D277" s="57">
        <v>-400000</v>
      </c>
      <c r="E277" s="57">
        <v>0</v>
      </c>
      <c r="F277" s="57">
        <v>0</v>
      </c>
      <c r="G277" s="57">
        <v>0</v>
      </c>
      <c r="H277" s="57">
        <f>E277+F277-G277</f>
        <v>0</v>
      </c>
      <c r="I277" s="57">
        <v>0</v>
      </c>
      <c r="J277" s="57">
        <f>H277-I277</f>
        <v>0</v>
      </c>
    </row>
    <row r="278" spans="1:10" ht="22.5" x14ac:dyDescent="0.25">
      <c r="A278" s="59" t="s">
        <v>753</v>
      </c>
      <c r="B278" s="58" t="s">
        <v>635</v>
      </c>
      <c r="C278" s="57">
        <v>200000</v>
      </c>
      <c r="D278" s="57">
        <v>0</v>
      </c>
      <c r="E278" s="57">
        <v>3300</v>
      </c>
      <c r="F278" s="57">
        <v>0</v>
      </c>
      <c r="G278" s="57">
        <v>0</v>
      </c>
      <c r="H278" s="57">
        <f>E278+F278-G278</f>
        <v>3300</v>
      </c>
      <c r="I278" s="57">
        <v>0</v>
      </c>
      <c r="J278" s="57">
        <f>H278-I278</f>
        <v>3300</v>
      </c>
    </row>
    <row r="279" spans="1:10" x14ac:dyDescent="0.25">
      <c r="A279" s="59" t="s">
        <v>752</v>
      </c>
      <c r="B279" s="58" t="s">
        <v>633</v>
      </c>
      <c r="C279" s="57">
        <v>63400</v>
      </c>
      <c r="D279" s="57">
        <v>-55600</v>
      </c>
      <c r="E279" s="57">
        <v>0</v>
      </c>
      <c r="F279" s="57">
        <v>0</v>
      </c>
      <c r="G279" s="57">
        <v>0</v>
      </c>
      <c r="H279" s="57">
        <f>E279+F279-G279</f>
        <v>0</v>
      </c>
      <c r="I279" s="57">
        <v>0</v>
      </c>
      <c r="J279" s="57">
        <f>H279-I279</f>
        <v>0</v>
      </c>
    </row>
    <row r="280" spans="1:10" ht="22.5" x14ac:dyDescent="0.25">
      <c r="A280" s="59" t="s">
        <v>751</v>
      </c>
      <c r="B280" s="58" t="s">
        <v>750</v>
      </c>
      <c r="C280" s="57">
        <v>900000</v>
      </c>
      <c r="D280" s="57">
        <v>0</v>
      </c>
      <c r="E280" s="57">
        <v>92456.05</v>
      </c>
      <c r="F280" s="57">
        <v>69705.7</v>
      </c>
      <c r="G280" s="57">
        <v>0</v>
      </c>
      <c r="H280" s="57">
        <f>E280+F280-G280</f>
        <v>162161.75</v>
      </c>
      <c r="I280" s="57">
        <v>69705.7</v>
      </c>
      <c r="J280" s="57">
        <f>H280-I280</f>
        <v>92456.05</v>
      </c>
    </row>
    <row r="281" spans="1:10" x14ac:dyDescent="0.25">
      <c r="A281" s="59" t="s">
        <v>749</v>
      </c>
      <c r="B281" s="58" t="s">
        <v>631</v>
      </c>
      <c r="C281" s="57">
        <v>300000</v>
      </c>
      <c r="D281" s="57">
        <v>0</v>
      </c>
      <c r="E281" s="57">
        <v>51267</v>
      </c>
      <c r="F281" s="57">
        <v>24401</v>
      </c>
      <c r="G281" s="57">
        <v>24401</v>
      </c>
      <c r="H281" s="57">
        <f>E281+F281-G281</f>
        <v>51267</v>
      </c>
      <c r="I281" s="57">
        <v>6828.88</v>
      </c>
      <c r="J281" s="57">
        <f>H281-I281</f>
        <v>44438.12</v>
      </c>
    </row>
    <row r="282" spans="1:10" x14ac:dyDescent="0.25">
      <c r="A282" s="59" t="s">
        <v>748</v>
      </c>
      <c r="B282" s="58" t="s">
        <v>747</v>
      </c>
      <c r="C282" s="57">
        <v>893000</v>
      </c>
      <c r="D282" s="57">
        <v>50000</v>
      </c>
      <c r="E282" s="57">
        <v>540188.81000000006</v>
      </c>
      <c r="F282" s="57">
        <v>5000</v>
      </c>
      <c r="G282" s="57">
        <v>131777.56</v>
      </c>
      <c r="H282" s="57">
        <f>E282+F282-G282</f>
        <v>413411.25000000006</v>
      </c>
      <c r="I282" s="57">
        <v>83215.850000000006</v>
      </c>
      <c r="J282" s="57">
        <f>H282-I282</f>
        <v>330195.40000000002</v>
      </c>
    </row>
    <row r="283" spans="1:10" x14ac:dyDescent="0.25">
      <c r="A283" s="59" t="s">
        <v>746</v>
      </c>
      <c r="B283" s="58" t="s">
        <v>627</v>
      </c>
      <c r="C283" s="57">
        <v>192500</v>
      </c>
      <c r="D283" s="57">
        <v>0</v>
      </c>
      <c r="E283" s="57">
        <v>59734.5</v>
      </c>
      <c r="F283" s="57">
        <v>0</v>
      </c>
      <c r="G283" s="57">
        <v>4363.2700000000004</v>
      </c>
      <c r="H283" s="57">
        <f>E283+F283-G283</f>
        <v>55371.229999999996</v>
      </c>
      <c r="I283" s="57">
        <v>28650.75</v>
      </c>
      <c r="J283" s="57">
        <f>H283-I283</f>
        <v>26720.479999999996</v>
      </c>
    </row>
    <row r="284" spans="1:10" x14ac:dyDescent="0.25">
      <c r="A284" s="59" t="s">
        <v>745</v>
      </c>
      <c r="B284" s="58" t="s">
        <v>744</v>
      </c>
      <c r="C284" s="57">
        <v>100000</v>
      </c>
      <c r="D284" s="57">
        <v>0</v>
      </c>
      <c r="E284" s="57">
        <v>24463.599999999999</v>
      </c>
      <c r="F284" s="57">
        <v>0</v>
      </c>
      <c r="G284" s="57">
        <v>0</v>
      </c>
      <c r="H284" s="57">
        <f>E284+F284-G284</f>
        <v>24463.599999999999</v>
      </c>
      <c r="I284" s="57">
        <v>0</v>
      </c>
      <c r="J284" s="57">
        <f>H284-I284</f>
        <v>24463.599999999999</v>
      </c>
    </row>
    <row r="285" spans="1:10" x14ac:dyDescent="0.25">
      <c r="A285" s="59" t="s">
        <v>743</v>
      </c>
      <c r="B285" s="58" t="s">
        <v>623</v>
      </c>
      <c r="C285" s="57">
        <v>54500</v>
      </c>
      <c r="D285" s="57">
        <v>-5500</v>
      </c>
      <c r="E285" s="57">
        <v>0</v>
      </c>
      <c r="F285" s="57">
        <v>0</v>
      </c>
      <c r="G285" s="57">
        <v>0</v>
      </c>
      <c r="H285" s="57">
        <f>E285+F285-G285</f>
        <v>0</v>
      </c>
      <c r="I285" s="57">
        <v>0</v>
      </c>
      <c r="J285" s="57">
        <f>H285-I285</f>
        <v>0</v>
      </c>
    </row>
    <row r="286" spans="1:10" x14ac:dyDescent="0.25">
      <c r="A286" s="59" t="s">
        <v>742</v>
      </c>
      <c r="B286" s="58" t="s">
        <v>741</v>
      </c>
      <c r="C286" s="57">
        <v>7960000</v>
      </c>
      <c r="D286" s="57">
        <v>4250000</v>
      </c>
      <c r="E286" s="57">
        <v>3664614.17</v>
      </c>
      <c r="F286" s="57">
        <v>4250000</v>
      </c>
      <c r="G286" s="57">
        <v>0</v>
      </c>
      <c r="H286" s="57">
        <f>E286+F286-G286</f>
        <v>7914614.1699999999</v>
      </c>
      <c r="I286" s="57">
        <v>207719.56</v>
      </c>
      <c r="J286" s="57">
        <f>H286-I286</f>
        <v>7706894.6100000003</v>
      </c>
    </row>
    <row r="287" spans="1:10" ht="22.5" x14ac:dyDescent="0.25">
      <c r="A287" s="59" t="s">
        <v>740</v>
      </c>
      <c r="B287" s="58" t="s">
        <v>739</v>
      </c>
      <c r="C287" s="57">
        <v>600000</v>
      </c>
      <c r="D287" s="57">
        <v>0</v>
      </c>
      <c r="E287" s="57">
        <v>600000</v>
      </c>
      <c r="F287" s="57">
        <v>0</v>
      </c>
      <c r="G287" s="57">
        <v>0</v>
      </c>
      <c r="H287" s="57">
        <f>E287+F287-G287</f>
        <v>600000</v>
      </c>
      <c r="I287" s="57">
        <v>36938.639999999999</v>
      </c>
      <c r="J287" s="57">
        <f>H287-I287</f>
        <v>563061.36</v>
      </c>
    </row>
    <row r="288" spans="1:10" ht="22.5" x14ac:dyDescent="0.25">
      <c r="A288" s="59" t="s">
        <v>738</v>
      </c>
      <c r="B288" s="58" t="s">
        <v>619</v>
      </c>
      <c r="C288" s="57">
        <v>10466289</v>
      </c>
      <c r="D288" s="57">
        <v>-190000</v>
      </c>
      <c r="E288" s="57">
        <v>234764.43</v>
      </c>
      <c r="F288" s="57">
        <v>0</v>
      </c>
      <c r="G288" s="57">
        <v>84973.39</v>
      </c>
      <c r="H288" s="57">
        <f>E288+F288-G288</f>
        <v>149791.03999999998</v>
      </c>
      <c r="I288" s="57">
        <v>1713.98</v>
      </c>
      <c r="J288" s="57">
        <f>H288-I288</f>
        <v>148077.05999999997</v>
      </c>
    </row>
    <row r="289" spans="1:10" x14ac:dyDescent="0.25">
      <c r="A289" s="59" t="s">
        <v>737</v>
      </c>
      <c r="B289" s="58" t="s">
        <v>736</v>
      </c>
      <c r="C289" s="57">
        <v>150000</v>
      </c>
      <c r="D289" s="57">
        <v>0</v>
      </c>
      <c r="E289" s="57">
        <v>0</v>
      </c>
      <c r="F289" s="57">
        <v>0</v>
      </c>
      <c r="G289" s="57">
        <v>0</v>
      </c>
      <c r="H289" s="57">
        <f>E289+F289-G289</f>
        <v>0</v>
      </c>
      <c r="I289" s="57">
        <v>0</v>
      </c>
      <c r="J289" s="57">
        <f>H289-I289</f>
        <v>0</v>
      </c>
    </row>
    <row r="290" spans="1:10" ht="22.5" x14ac:dyDescent="0.25">
      <c r="A290" s="59" t="s">
        <v>735</v>
      </c>
      <c r="B290" s="58" t="s">
        <v>734</v>
      </c>
      <c r="C290" s="57">
        <v>303710</v>
      </c>
      <c r="D290" s="57">
        <v>-696290</v>
      </c>
      <c r="E290" s="57">
        <v>0</v>
      </c>
      <c r="F290" s="57">
        <v>0</v>
      </c>
      <c r="G290" s="57">
        <v>0</v>
      </c>
      <c r="H290" s="57">
        <f>E290+F290-G290</f>
        <v>0</v>
      </c>
      <c r="I290" s="57">
        <v>0</v>
      </c>
      <c r="J290" s="57">
        <f>H290-I290</f>
        <v>0</v>
      </c>
    </row>
    <row r="291" spans="1:10" ht="22.5" x14ac:dyDescent="0.25">
      <c r="A291" s="59" t="s">
        <v>733</v>
      </c>
      <c r="B291" s="58" t="s">
        <v>732</v>
      </c>
      <c r="C291" s="57">
        <v>696290</v>
      </c>
      <c r="D291" s="57">
        <v>696290</v>
      </c>
      <c r="E291" s="57">
        <v>0</v>
      </c>
      <c r="F291" s="57">
        <v>0</v>
      </c>
      <c r="G291" s="57">
        <v>0</v>
      </c>
      <c r="H291" s="57">
        <f>E291+F291-G291</f>
        <v>0</v>
      </c>
      <c r="I291" s="57">
        <v>0</v>
      </c>
      <c r="J291" s="57">
        <f>H291-I291</f>
        <v>0</v>
      </c>
    </row>
    <row r="292" spans="1:10" ht="22.5" x14ac:dyDescent="0.25">
      <c r="A292" s="59" t="s">
        <v>731</v>
      </c>
      <c r="B292" s="58" t="s">
        <v>730</v>
      </c>
      <c r="C292" s="57">
        <v>695</v>
      </c>
      <c r="D292" s="57">
        <v>0</v>
      </c>
      <c r="E292" s="57">
        <v>0</v>
      </c>
      <c r="F292" s="57">
        <v>0</v>
      </c>
      <c r="G292" s="57">
        <v>0</v>
      </c>
      <c r="H292" s="57">
        <f>E292+F292-G292</f>
        <v>0</v>
      </c>
      <c r="I292" s="57">
        <v>0</v>
      </c>
      <c r="J292" s="57">
        <f>H292-I292</f>
        <v>0</v>
      </c>
    </row>
    <row r="293" spans="1:10" x14ac:dyDescent="0.25">
      <c r="A293" s="59" t="s">
        <v>729</v>
      </c>
      <c r="B293" s="58" t="s">
        <v>728</v>
      </c>
      <c r="C293" s="57">
        <v>32306.42</v>
      </c>
      <c r="D293" s="57">
        <v>0</v>
      </c>
      <c r="E293" s="57">
        <v>0</v>
      </c>
      <c r="F293" s="57">
        <v>0</v>
      </c>
      <c r="G293" s="57">
        <v>0</v>
      </c>
      <c r="H293" s="57">
        <f>E293+F293-G293</f>
        <v>0</v>
      </c>
      <c r="I293" s="57">
        <v>0</v>
      </c>
      <c r="J293" s="57">
        <f>H293-I293</f>
        <v>0</v>
      </c>
    </row>
    <row r="294" spans="1:10" ht="22.5" x14ac:dyDescent="0.25">
      <c r="A294" s="59" t="s">
        <v>727</v>
      </c>
      <c r="B294" s="58" t="s">
        <v>726</v>
      </c>
      <c r="C294" s="57">
        <v>100000</v>
      </c>
      <c r="D294" s="57">
        <v>0</v>
      </c>
      <c r="E294" s="57">
        <v>0</v>
      </c>
      <c r="F294" s="57">
        <v>0</v>
      </c>
      <c r="G294" s="57">
        <v>0</v>
      </c>
      <c r="H294" s="57">
        <f>E294+F294-G294</f>
        <v>0</v>
      </c>
      <c r="I294" s="57">
        <v>0</v>
      </c>
      <c r="J294" s="57">
        <f>H294-I294</f>
        <v>0</v>
      </c>
    </row>
    <row r="295" spans="1:10" ht="22.5" x14ac:dyDescent="0.25">
      <c r="A295" s="59" t="s">
        <v>725</v>
      </c>
      <c r="B295" s="58" t="s">
        <v>724</v>
      </c>
      <c r="C295" s="57">
        <v>480000</v>
      </c>
      <c r="D295" s="57">
        <v>0</v>
      </c>
      <c r="E295" s="57">
        <v>86275.89</v>
      </c>
      <c r="F295" s="57">
        <v>30.01</v>
      </c>
      <c r="G295" s="57">
        <v>0</v>
      </c>
      <c r="H295" s="57">
        <f>E295+F295-G295</f>
        <v>86305.9</v>
      </c>
      <c r="I295" s="57">
        <v>18143.88</v>
      </c>
      <c r="J295" s="57">
        <f>H295-I295</f>
        <v>68162.01999999999</v>
      </c>
    </row>
    <row r="296" spans="1:10" x14ac:dyDescent="0.25">
      <c r="A296" s="59" t="s">
        <v>723</v>
      </c>
      <c r="B296" s="58" t="s">
        <v>613</v>
      </c>
      <c r="C296" s="57">
        <v>998899.78</v>
      </c>
      <c r="D296" s="57">
        <v>0</v>
      </c>
      <c r="E296" s="57">
        <v>0</v>
      </c>
      <c r="F296" s="57">
        <v>0</v>
      </c>
      <c r="G296" s="57">
        <v>0</v>
      </c>
      <c r="H296" s="57">
        <f>E296+F296-G296</f>
        <v>0</v>
      </c>
      <c r="I296" s="57">
        <v>0</v>
      </c>
      <c r="J296" s="57">
        <f>H296-I296</f>
        <v>0</v>
      </c>
    </row>
    <row r="297" spans="1:10" x14ac:dyDescent="0.25">
      <c r="A297" s="59" t="s">
        <v>722</v>
      </c>
      <c r="B297" s="58" t="s">
        <v>607</v>
      </c>
      <c r="C297" s="57">
        <v>505974.97</v>
      </c>
      <c r="D297" s="57">
        <v>0</v>
      </c>
      <c r="E297" s="57">
        <v>0</v>
      </c>
      <c r="F297" s="57">
        <v>0</v>
      </c>
      <c r="G297" s="57">
        <v>0</v>
      </c>
      <c r="H297" s="57">
        <f>E297+F297-G297</f>
        <v>0</v>
      </c>
      <c r="I297" s="57">
        <v>0</v>
      </c>
      <c r="J297" s="57">
        <f>H297-I297</f>
        <v>0</v>
      </c>
    </row>
    <row r="298" spans="1:10" ht="22.5" x14ac:dyDescent="0.25">
      <c r="A298" s="59" t="s">
        <v>721</v>
      </c>
      <c r="B298" s="58" t="s">
        <v>720</v>
      </c>
      <c r="C298" s="57">
        <v>16138537.93</v>
      </c>
      <c r="D298" s="57">
        <v>-961000</v>
      </c>
      <c r="E298" s="57">
        <v>8201634.2300000004</v>
      </c>
      <c r="F298" s="57">
        <v>300000</v>
      </c>
      <c r="G298" s="57">
        <v>1030889.89</v>
      </c>
      <c r="H298" s="57">
        <f>E298+F298-G298</f>
        <v>7470744.3400000008</v>
      </c>
      <c r="I298" s="57">
        <v>3235282.91</v>
      </c>
      <c r="J298" s="57">
        <f>H298-I298</f>
        <v>4235461.4300000006</v>
      </c>
    </row>
    <row r="299" spans="1:10" x14ac:dyDescent="0.25">
      <c r="A299" s="59" t="s">
        <v>719</v>
      </c>
      <c r="B299" s="58" t="s">
        <v>718</v>
      </c>
      <c r="C299" s="57">
        <v>70546.23</v>
      </c>
      <c r="D299" s="57">
        <v>0</v>
      </c>
      <c r="E299" s="57">
        <v>0</v>
      </c>
      <c r="F299" s="57">
        <v>0</v>
      </c>
      <c r="G299" s="57">
        <v>0</v>
      </c>
      <c r="H299" s="57">
        <f>E299+F299-G299</f>
        <v>0</v>
      </c>
      <c r="I299" s="57">
        <v>0</v>
      </c>
      <c r="J299" s="57">
        <f>H299-I299</f>
        <v>0</v>
      </c>
    </row>
    <row r="300" spans="1:10" x14ac:dyDescent="0.25">
      <c r="A300" s="59" t="s">
        <v>717</v>
      </c>
      <c r="B300" s="58" t="s">
        <v>715</v>
      </c>
      <c r="C300" s="57">
        <v>959230.58</v>
      </c>
      <c r="D300" s="57">
        <v>0</v>
      </c>
      <c r="E300" s="57">
        <v>0</v>
      </c>
      <c r="F300" s="57">
        <v>0</v>
      </c>
      <c r="G300" s="57">
        <v>0</v>
      </c>
      <c r="H300" s="57">
        <f>E300+F300-G300</f>
        <v>0</v>
      </c>
      <c r="I300" s="57">
        <v>0</v>
      </c>
      <c r="J300" s="57">
        <f>H300-I300</f>
        <v>0</v>
      </c>
    </row>
    <row r="301" spans="1:10" x14ac:dyDescent="0.25">
      <c r="A301" s="59" t="s">
        <v>716</v>
      </c>
      <c r="B301" s="58" t="s">
        <v>715</v>
      </c>
      <c r="C301" s="57">
        <v>1920409.78</v>
      </c>
      <c r="D301" s="57">
        <v>709296.78</v>
      </c>
      <c r="E301" s="57">
        <v>410628.59</v>
      </c>
      <c r="F301" s="57">
        <v>1271860.46</v>
      </c>
      <c r="G301" s="57">
        <v>435334.87</v>
      </c>
      <c r="H301" s="57">
        <f>E301+F301-G301</f>
        <v>1247154.1800000002</v>
      </c>
      <c r="I301" s="57">
        <v>1247149.6499999999</v>
      </c>
      <c r="J301" s="57">
        <f>H301-I301</f>
        <v>4.5300000002607703</v>
      </c>
    </row>
    <row r="302" spans="1:10" x14ac:dyDescent="0.25">
      <c r="A302" s="59" t="s">
        <v>714</v>
      </c>
      <c r="B302" s="58" t="s">
        <v>713</v>
      </c>
      <c r="C302" s="57">
        <v>66200</v>
      </c>
      <c r="D302" s="57">
        <v>0</v>
      </c>
      <c r="E302" s="57">
        <v>421.87</v>
      </c>
      <c r="F302" s="57">
        <v>0</v>
      </c>
      <c r="G302" s="57">
        <v>0</v>
      </c>
      <c r="H302" s="57">
        <f>E302+F302-G302</f>
        <v>421.87</v>
      </c>
      <c r="I302" s="57">
        <v>0</v>
      </c>
      <c r="J302" s="57">
        <f>H302-I302</f>
        <v>421.87</v>
      </c>
    </row>
    <row r="303" spans="1:10" x14ac:dyDescent="0.25">
      <c r="A303" s="59" t="s">
        <v>712</v>
      </c>
      <c r="B303" s="58" t="s">
        <v>596</v>
      </c>
      <c r="C303" s="57">
        <v>2180000</v>
      </c>
      <c r="D303" s="57">
        <v>0</v>
      </c>
      <c r="E303" s="57">
        <v>819815</v>
      </c>
      <c r="F303" s="57">
        <v>3649</v>
      </c>
      <c r="G303" s="57">
        <v>0</v>
      </c>
      <c r="H303" s="57">
        <f>E303+F303-G303</f>
        <v>823464</v>
      </c>
      <c r="I303" s="57">
        <v>202899</v>
      </c>
      <c r="J303" s="57">
        <f>H303-I303</f>
        <v>620565</v>
      </c>
    </row>
    <row r="304" spans="1:10" x14ac:dyDescent="0.25">
      <c r="A304" s="59" t="s">
        <v>711</v>
      </c>
      <c r="B304" s="58" t="s">
        <v>710</v>
      </c>
      <c r="C304" s="57">
        <v>39508495</v>
      </c>
      <c r="D304" s="57">
        <v>0</v>
      </c>
      <c r="E304" s="57">
        <v>31691945</v>
      </c>
      <c r="F304" s="57">
        <v>0</v>
      </c>
      <c r="G304" s="57">
        <v>0</v>
      </c>
      <c r="H304" s="57">
        <f>E304+F304-G304</f>
        <v>31691945</v>
      </c>
      <c r="I304" s="57">
        <v>17332350</v>
      </c>
      <c r="J304" s="57">
        <f>H304-I304</f>
        <v>14359595</v>
      </c>
    </row>
    <row r="305" spans="1:10" x14ac:dyDescent="0.25">
      <c r="A305" s="59" t="s">
        <v>709</v>
      </c>
      <c r="B305" s="58" t="s">
        <v>708</v>
      </c>
      <c r="C305" s="57">
        <v>30389.21</v>
      </c>
      <c r="D305" s="57">
        <v>-10.79</v>
      </c>
      <c r="E305" s="57">
        <v>0</v>
      </c>
      <c r="F305" s="57">
        <v>0</v>
      </c>
      <c r="G305" s="57">
        <v>0</v>
      </c>
      <c r="H305" s="57">
        <f>E305+F305-G305</f>
        <v>0</v>
      </c>
      <c r="I305" s="57">
        <v>0</v>
      </c>
      <c r="J305" s="57">
        <f>H305-I305</f>
        <v>0</v>
      </c>
    </row>
    <row r="306" spans="1:10" x14ac:dyDescent="0.25">
      <c r="A306" s="59" t="s">
        <v>707</v>
      </c>
      <c r="B306" s="58" t="s">
        <v>592</v>
      </c>
      <c r="C306" s="57">
        <v>300000</v>
      </c>
      <c r="D306" s="57">
        <v>0</v>
      </c>
      <c r="E306" s="57">
        <v>300000</v>
      </c>
      <c r="F306" s="57">
        <v>0</v>
      </c>
      <c r="G306" s="57">
        <v>0</v>
      </c>
      <c r="H306" s="57">
        <f>E306+F306-G306</f>
        <v>300000</v>
      </c>
      <c r="I306" s="57">
        <v>0</v>
      </c>
      <c r="J306" s="57">
        <f>H306-I306</f>
        <v>300000</v>
      </c>
    </row>
    <row r="307" spans="1:10" ht="22.5" x14ac:dyDescent="0.25">
      <c r="A307" s="59" t="s">
        <v>706</v>
      </c>
      <c r="B307" s="58" t="s">
        <v>705</v>
      </c>
      <c r="C307" s="57">
        <v>377246</v>
      </c>
      <c r="D307" s="57">
        <v>0</v>
      </c>
      <c r="E307" s="57">
        <v>102601.47</v>
      </c>
      <c r="F307" s="57">
        <v>0</v>
      </c>
      <c r="G307" s="57">
        <v>8119.3</v>
      </c>
      <c r="H307" s="57">
        <f>E307+F307-G307</f>
        <v>94482.17</v>
      </c>
      <c r="I307" s="57">
        <v>75716.41</v>
      </c>
      <c r="J307" s="57">
        <f>H307-I307</f>
        <v>18765.759999999995</v>
      </c>
    </row>
    <row r="308" spans="1:10" x14ac:dyDescent="0.25">
      <c r="A308" s="59" t="s">
        <v>704</v>
      </c>
      <c r="B308" s="58" t="s">
        <v>703</v>
      </c>
      <c r="C308" s="57">
        <v>613012</v>
      </c>
      <c r="D308" s="57">
        <v>0</v>
      </c>
      <c r="E308" s="57">
        <v>44227.39</v>
      </c>
      <c r="F308" s="57">
        <v>0</v>
      </c>
      <c r="G308" s="57">
        <v>0</v>
      </c>
      <c r="H308" s="57">
        <f>E308+F308-G308</f>
        <v>44227.39</v>
      </c>
      <c r="I308" s="57">
        <v>7946.25</v>
      </c>
      <c r="J308" s="57">
        <f>H308-I308</f>
        <v>36281.14</v>
      </c>
    </row>
    <row r="309" spans="1:10" x14ac:dyDescent="0.25">
      <c r="A309" s="59" t="s">
        <v>702</v>
      </c>
      <c r="B309" s="58" t="s">
        <v>701</v>
      </c>
      <c r="C309" s="57">
        <v>56245.54</v>
      </c>
      <c r="D309" s="57">
        <v>0</v>
      </c>
      <c r="E309" s="57">
        <v>0</v>
      </c>
      <c r="F309" s="57">
        <v>0</v>
      </c>
      <c r="G309" s="57">
        <v>0</v>
      </c>
      <c r="H309" s="57">
        <f>E309+F309-G309</f>
        <v>0</v>
      </c>
      <c r="I309" s="57">
        <v>0</v>
      </c>
      <c r="J309" s="57">
        <f>H309-I309</f>
        <v>0</v>
      </c>
    </row>
    <row r="310" spans="1:10" ht="22.5" x14ac:dyDescent="0.25">
      <c r="A310" s="59" t="s">
        <v>700</v>
      </c>
      <c r="B310" s="58" t="s">
        <v>699</v>
      </c>
      <c r="C310" s="57">
        <v>212000</v>
      </c>
      <c r="D310" s="57">
        <v>0</v>
      </c>
      <c r="E310" s="57">
        <v>131348.01999999999</v>
      </c>
      <c r="F310" s="57">
        <v>0</v>
      </c>
      <c r="G310" s="57">
        <v>0</v>
      </c>
      <c r="H310" s="57">
        <f>E310+F310-G310</f>
        <v>131348.01999999999</v>
      </c>
      <c r="I310" s="57">
        <v>47788</v>
      </c>
      <c r="J310" s="57">
        <f>H310-I310</f>
        <v>83560.01999999999</v>
      </c>
    </row>
    <row r="311" spans="1:10" x14ac:dyDescent="0.25">
      <c r="A311" s="59" t="s">
        <v>698</v>
      </c>
      <c r="B311" s="58" t="s">
        <v>697</v>
      </c>
      <c r="C311" s="57">
        <v>300000</v>
      </c>
      <c r="D311" s="57">
        <v>0</v>
      </c>
      <c r="E311" s="57">
        <v>300000</v>
      </c>
      <c r="F311" s="57">
        <v>0</v>
      </c>
      <c r="G311" s="57">
        <v>0</v>
      </c>
      <c r="H311" s="57">
        <f>E311+F311-G311</f>
        <v>300000</v>
      </c>
      <c r="I311" s="57">
        <v>0</v>
      </c>
      <c r="J311" s="57">
        <f>H311-I311</f>
        <v>300000</v>
      </c>
    </row>
    <row r="312" spans="1:10" x14ac:dyDescent="0.25">
      <c r="A312" s="59" t="s">
        <v>696</v>
      </c>
      <c r="B312" s="58" t="s">
        <v>695</v>
      </c>
      <c r="C312" s="57">
        <v>2800000</v>
      </c>
      <c r="D312" s="57">
        <v>0</v>
      </c>
      <c r="E312" s="57">
        <v>2781077.63</v>
      </c>
      <c r="F312" s="57">
        <v>0</v>
      </c>
      <c r="G312" s="57">
        <v>0</v>
      </c>
      <c r="H312" s="57">
        <f>E312+F312-G312</f>
        <v>2781077.63</v>
      </c>
      <c r="I312" s="57">
        <v>0</v>
      </c>
      <c r="J312" s="57">
        <f>H312-I312</f>
        <v>2781077.63</v>
      </c>
    </row>
    <row r="313" spans="1:10" x14ac:dyDescent="0.25">
      <c r="A313" s="59" t="s">
        <v>694</v>
      </c>
      <c r="B313" s="58" t="s">
        <v>582</v>
      </c>
      <c r="C313" s="57">
        <v>652592.6</v>
      </c>
      <c r="D313" s="57">
        <v>0</v>
      </c>
      <c r="E313" s="57">
        <v>612800</v>
      </c>
      <c r="F313" s="57">
        <v>0</v>
      </c>
      <c r="G313" s="57">
        <v>0</v>
      </c>
      <c r="H313" s="57">
        <f>E313+F313-G313</f>
        <v>612800</v>
      </c>
      <c r="I313" s="57">
        <v>0</v>
      </c>
      <c r="J313" s="57">
        <f>H313-I313</f>
        <v>612800</v>
      </c>
    </row>
    <row r="314" spans="1:10" x14ac:dyDescent="0.25">
      <c r="A314" s="59" t="s">
        <v>693</v>
      </c>
      <c r="B314" s="58" t="s">
        <v>580</v>
      </c>
      <c r="C314" s="57">
        <v>1561229.57</v>
      </c>
      <c r="D314" s="57">
        <v>-104234.09</v>
      </c>
      <c r="E314" s="57">
        <v>309923.65999999997</v>
      </c>
      <c r="F314" s="57">
        <v>0</v>
      </c>
      <c r="G314" s="57">
        <v>3805.9</v>
      </c>
      <c r="H314" s="57">
        <f>E314+F314-G314</f>
        <v>306117.75999999995</v>
      </c>
      <c r="I314" s="57">
        <v>1425</v>
      </c>
      <c r="J314" s="57">
        <f>H314-I314</f>
        <v>304692.75999999995</v>
      </c>
    </row>
    <row r="315" spans="1:10" x14ac:dyDescent="0.25">
      <c r="A315" s="59" t="s">
        <v>692</v>
      </c>
      <c r="B315" s="58" t="s">
        <v>578</v>
      </c>
      <c r="C315" s="57">
        <v>1800000</v>
      </c>
      <c r="D315" s="57">
        <v>0</v>
      </c>
      <c r="E315" s="57">
        <v>259749.44</v>
      </c>
      <c r="F315" s="57">
        <v>27237.83</v>
      </c>
      <c r="G315" s="57">
        <v>53504.93</v>
      </c>
      <c r="H315" s="57">
        <f>E315+F315-G315</f>
        <v>233482.34000000003</v>
      </c>
      <c r="I315" s="57">
        <v>48158.14</v>
      </c>
      <c r="J315" s="57">
        <f>H315-I315</f>
        <v>185324.2</v>
      </c>
    </row>
    <row r="316" spans="1:10" ht="22.5" x14ac:dyDescent="0.25">
      <c r="A316" s="59" t="s">
        <v>691</v>
      </c>
      <c r="B316" s="58" t="s">
        <v>690</v>
      </c>
      <c r="C316" s="57">
        <v>80000</v>
      </c>
      <c r="D316" s="57">
        <v>0</v>
      </c>
      <c r="E316" s="57">
        <v>0</v>
      </c>
      <c r="F316" s="57">
        <v>0</v>
      </c>
      <c r="G316" s="57">
        <v>0</v>
      </c>
      <c r="H316" s="57">
        <f>E316+F316-G316</f>
        <v>0</v>
      </c>
      <c r="I316" s="57">
        <v>0</v>
      </c>
      <c r="J316" s="57">
        <f>H316-I316</f>
        <v>0</v>
      </c>
    </row>
    <row r="317" spans="1:10" x14ac:dyDescent="0.25">
      <c r="A317" s="59" t="s">
        <v>689</v>
      </c>
      <c r="B317" s="58" t="s">
        <v>688</v>
      </c>
      <c r="C317" s="57">
        <v>120924.57</v>
      </c>
      <c r="D317" s="57">
        <v>-9075.43</v>
      </c>
      <c r="E317" s="57">
        <v>0</v>
      </c>
      <c r="F317" s="57">
        <v>0</v>
      </c>
      <c r="G317" s="57">
        <v>0</v>
      </c>
      <c r="H317" s="57">
        <f>E317+F317-G317</f>
        <v>0</v>
      </c>
      <c r="I317" s="57">
        <v>0</v>
      </c>
      <c r="J317" s="57">
        <f>H317-I317</f>
        <v>0</v>
      </c>
    </row>
    <row r="318" spans="1:10" x14ac:dyDescent="0.25">
      <c r="A318" s="59" t="s">
        <v>687</v>
      </c>
      <c r="B318" s="58" t="s">
        <v>686</v>
      </c>
      <c r="C318" s="57">
        <v>1634000</v>
      </c>
      <c r="D318" s="57">
        <v>420000</v>
      </c>
      <c r="E318" s="57">
        <v>401264.03</v>
      </c>
      <c r="F318" s="57">
        <v>595000</v>
      </c>
      <c r="G318" s="57">
        <v>0</v>
      </c>
      <c r="H318" s="57">
        <f>E318+F318-G318</f>
        <v>996264.03</v>
      </c>
      <c r="I318" s="57">
        <v>516960.03</v>
      </c>
      <c r="J318" s="57">
        <f>H318-I318</f>
        <v>479304</v>
      </c>
    </row>
    <row r="319" spans="1:10" x14ac:dyDescent="0.25">
      <c r="A319" s="59" t="s">
        <v>685</v>
      </c>
      <c r="B319" s="58" t="s">
        <v>569</v>
      </c>
      <c r="C319" s="57">
        <v>3300000</v>
      </c>
      <c r="D319" s="57">
        <v>0</v>
      </c>
      <c r="E319" s="57">
        <v>1126192.28</v>
      </c>
      <c r="F319" s="57">
        <v>0</v>
      </c>
      <c r="G319" s="57">
        <v>0</v>
      </c>
      <c r="H319" s="57">
        <f>E319+F319-G319</f>
        <v>1126192.28</v>
      </c>
      <c r="I319" s="57">
        <v>701019.95</v>
      </c>
      <c r="J319" s="57">
        <f>H319-I319</f>
        <v>425172.33000000007</v>
      </c>
    </row>
    <row r="320" spans="1:10" x14ac:dyDescent="0.25">
      <c r="A320" s="59" t="s">
        <v>684</v>
      </c>
      <c r="B320" s="58" t="s">
        <v>567</v>
      </c>
      <c r="C320" s="57">
        <v>524413</v>
      </c>
      <c r="D320" s="57">
        <v>24413</v>
      </c>
      <c r="E320" s="57">
        <v>84000</v>
      </c>
      <c r="F320" s="57">
        <v>0</v>
      </c>
      <c r="G320" s="57">
        <v>4987.8</v>
      </c>
      <c r="H320" s="57">
        <f>E320+F320-G320</f>
        <v>79012.2</v>
      </c>
      <c r="I320" s="57">
        <v>79012.2</v>
      </c>
      <c r="J320" s="57">
        <f>H320-I320</f>
        <v>0</v>
      </c>
    </row>
    <row r="321" spans="1:10" x14ac:dyDescent="0.25">
      <c r="A321" s="59" t="s">
        <v>683</v>
      </c>
      <c r="B321" s="58" t="s">
        <v>682</v>
      </c>
      <c r="C321" s="57">
        <v>400000</v>
      </c>
      <c r="D321" s="57">
        <v>0</v>
      </c>
      <c r="E321" s="57">
        <v>261914.29</v>
      </c>
      <c r="F321" s="57">
        <v>0</v>
      </c>
      <c r="G321" s="57">
        <v>1859.98</v>
      </c>
      <c r="H321" s="57">
        <f>E321+F321-G321</f>
        <v>260054.31</v>
      </c>
      <c r="I321" s="57">
        <v>139774.54</v>
      </c>
      <c r="J321" s="57">
        <f>H321-I321</f>
        <v>120279.76999999999</v>
      </c>
    </row>
    <row r="322" spans="1:10" x14ac:dyDescent="0.25">
      <c r="A322" s="59" t="s">
        <v>681</v>
      </c>
      <c r="B322" s="58" t="s">
        <v>680</v>
      </c>
      <c r="C322" s="57">
        <v>50000</v>
      </c>
      <c r="D322" s="57">
        <v>0</v>
      </c>
      <c r="E322" s="57">
        <v>6000</v>
      </c>
      <c r="F322" s="57">
        <v>18000</v>
      </c>
      <c r="G322" s="57">
        <v>0</v>
      </c>
      <c r="H322" s="57">
        <f>E322+F322-G322</f>
        <v>24000</v>
      </c>
      <c r="I322" s="57">
        <v>18000</v>
      </c>
      <c r="J322" s="57">
        <f>H322-I322</f>
        <v>6000</v>
      </c>
    </row>
    <row r="323" spans="1:10" x14ac:dyDescent="0.25">
      <c r="A323" s="59" t="s">
        <v>679</v>
      </c>
      <c r="B323" s="58" t="s">
        <v>342</v>
      </c>
      <c r="C323" s="57">
        <v>0</v>
      </c>
      <c r="D323" s="57">
        <v>-50000</v>
      </c>
      <c r="E323" s="57">
        <v>0</v>
      </c>
      <c r="F323" s="57">
        <v>0</v>
      </c>
      <c r="G323" s="57">
        <v>0</v>
      </c>
      <c r="H323" s="57">
        <f>E323+F323-G323</f>
        <v>0</v>
      </c>
      <c r="I323" s="57">
        <v>0</v>
      </c>
      <c r="J323" s="57">
        <f>H323-I323</f>
        <v>0</v>
      </c>
    </row>
    <row r="324" spans="1:10" x14ac:dyDescent="0.25">
      <c r="A324" s="59" t="s">
        <v>678</v>
      </c>
      <c r="B324" s="58" t="s">
        <v>677</v>
      </c>
      <c r="C324" s="57">
        <v>287000</v>
      </c>
      <c r="D324" s="57">
        <v>0</v>
      </c>
      <c r="E324" s="57">
        <v>271011.09999999998</v>
      </c>
      <c r="F324" s="57">
        <v>0</v>
      </c>
      <c r="G324" s="57">
        <v>499.35</v>
      </c>
      <c r="H324" s="57">
        <f>E324+F324-G324</f>
        <v>270511.75</v>
      </c>
      <c r="I324" s="57">
        <v>10854.01</v>
      </c>
      <c r="J324" s="57">
        <f>H324-I324</f>
        <v>259657.74</v>
      </c>
    </row>
    <row r="325" spans="1:10" x14ac:dyDescent="0.25">
      <c r="A325" s="59" t="s">
        <v>676</v>
      </c>
      <c r="B325" s="58" t="s">
        <v>675</v>
      </c>
      <c r="C325" s="57">
        <v>1332000</v>
      </c>
      <c r="D325" s="57">
        <v>0</v>
      </c>
      <c r="E325" s="57">
        <v>831980.86</v>
      </c>
      <c r="F325" s="57">
        <v>0</v>
      </c>
      <c r="G325" s="57">
        <v>46113.37</v>
      </c>
      <c r="H325" s="57">
        <f>E325+F325-G325</f>
        <v>785867.49</v>
      </c>
      <c r="I325" s="57">
        <v>438986.1</v>
      </c>
      <c r="J325" s="57">
        <f>H325-I325</f>
        <v>346881.39</v>
      </c>
    </row>
    <row r="326" spans="1:10" x14ac:dyDescent="0.25">
      <c r="A326" s="59" t="s">
        <v>674</v>
      </c>
      <c r="B326" s="58" t="s">
        <v>673</v>
      </c>
      <c r="C326" s="57">
        <v>14800</v>
      </c>
      <c r="D326" s="57">
        <v>0</v>
      </c>
      <c r="E326" s="57">
        <v>8400</v>
      </c>
      <c r="F326" s="57">
        <v>0</v>
      </c>
      <c r="G326" s="57">
        <v>0</v>
      </c>
      <c r="H326" s="57">
        <f>E326+F326-G326</f>
        <v>8400</v>
      </c>
      <c r="I326" s="57">
        <v>8400</v>
      </c>
      <c r="J326" s="57">
        <f>H326-I326</f>
        <v>0</v>
      </c>
    </row>
    <row r="327" spans="1:10" ht="22.5" x14ac:dyDescent="0.25">
      <c r="A327" s="59" t="s">
        <v>672</v>
      </c>
      <c r="B327" s="58" t="s">
        <v>671</v>
      </c>
      <c r="C327" s="57">
        <v>40000</v>
      </c>
      <c r="D327" s="57">
        <v>0</v>
      </c>
      <c r="E327" s="57">
        <v>0</v>
      </c>
      <c r="F327" s="57">
        <v>0</v>
      </c>
      <c r="G327" s="57">
        <v>0</v>
      </c>
      <c r="H327" s="57">
        <f>E327+F327-G327</f>
        <v>0</v>
      </c>
      <c r="I327" s="57">
        <v>0</v>
      </c>
      <c r="J327" s="57">
        <f>H327-I327</f>
        <v>0</v>
      </c>
    </row>
    <row r="328" spans="1:10" ht="22.5" x14ac:dyDescent="0.25">
      <c r="A328" s="59" t="s">
        <v>670</v>
      </c>
      <c r="B328" s="58" t="s">
        <v>669</v>
      </c>
      <c r="C328" s="57">
        <v>44610.75</v>
      </c>
      <c r="D328" s="57">
        <v>0</v>
      </c>
      <c r="E328" s="57">
        <v>0</v>
      </c>
      <c r="F328" s="57">
        <v>0</v>
      </c>
      <c r="G328" s="57">
        <v>0</v>
      </c>
      <c r="H328" s="57">
        <f>E328+F328-G328</f>
        <v>0</v>
      </c>
      <c r="I328" s="57">
        <v>0</v>
      </c>
      <c r="J328" s="57">
        <f>H328-I328</f>
        <v>0</v>
      </c>
    </row>
    <row r="329" spans="1:10" ht="22.5" x14ac:dyDescent="0.25">
      <c r="A329" s="59" t="s">
        <v>668</v>
      </c>
      <c r="B329" s="58" t="s">
        <v>667</v>
      </c>
      <c r="C329" s="57">
        <v>16500</v>
      </c>
      <c r="D329" s="57">
        <v>0</v>
      </c>
      <c r="E329" s="57">
        <v>0</v>
      </c>
      <c r="F329" s="57">
        <v>0</v>
      </c>
      <c r="G329" s="57">
        <v>0</v>
      </c>
      <c r="H329" s="57">
        <f>E329+F329-G329</f>
        <v>0</v>
      </c>
      <c r="I329" s="57">
        <v>0</v>
      </c>
      <c r="J329" s="57">
        <f>H329-I329</f>
        <v>0</v>
      </c>
    </row>
    <row r="330" spans="1:10" ht="22.5" x14ac:dyDescent="0.25">
      <c r="A330" s="59" t="s">
        <v>666</v>
      </c>
      <c r="B330" s="58" t="s">
        <v>665</v>
      </c>
      <c r="C330" s="57">
        <v>27564.3</v>
      </c>
      <c r="D330" s="57">
        <v>0</v>
      </c>
      <c r="E330" s="57">
        <v>0</v>
      </c>
      <c r="F330" s="57">
        <v>0</v>
      </c>
      <c r="G330" s="57">
        <v>0</v>
      </c>
      <c r="H330" s="57">
        <f>E330+F330-G330</f>
        <v>0</v>
      </c>
      <c r="I330" s="57">
        <v>0</v>
      </c>
      <c r="J330" s="57">
        <f>H330-I330</f>
        <v>0</v>
      </c>
    </row>
    <row r="331" spans="1:10" x14ac:dyDescent="0.25">
      <c r="A331" s="59" t="s">
        <v>664</v>
      </c>
      <c r="B331" s="58" t="s">
        <v>663</v>
      </c>
      <c r="C331" s="57">
        <v>2262597</v>
      </c>
      <c r="D331" s="57">
        <v>0</v>
      </c>
      <c r="E331" s="57">
        <v>1791907.37</v>
      </c>
      <c r="F331" s="57">
        <v>365530.46</v>
      </c>
      <c r="G331" s="57">
        <v>113805.17</v>
      </c>
      <c r="H331" s="57">
        <f>E331+F331-G331</f>
        <v>2043632.6600000001</v>
      </c>
      <c r="I331" s="57">
        <v>1035527.52</v>
      </c>
      <c r="J331" s="57">
        <f>H331-I331</f>
        <v>1008105.1400000001</v>
      </c>
    </row>
    <row r="332" spans="1:10" x14ac:dyDescent="0.25">
      <c r="A332" s="59" t="s">
        <v>662</v>
      </c>
      <c r="B332" s="58" t="s">
        <v>661</v>
      </c>
      <c r="C332" s="57">
        <v>20242800</v>
      </c>
      <c r="D332" s="57">
        <v>0</v>
      </c>
      <c r="E332" s="57">
        <v>5196090.37</v>
      </c>
      <c r="F332" s="57">
        <v>7489911.21</v>
      </c>
      <c r="G332" s="57">
        <v>1482604.9</v>
      </c>
      <c r="H332" s="57">
        <f>E332+F332-G332</f>
        <v>11203396.68</v>
      </c>
      <c r="I332" s="57">
        <v>4978154.16</v>
      </c>
      <c r="J332" s="57">
        <f>H332-I332</f>
        <v>6225242.5199999996</v>
      </c>
    </row>
    <row r="333" spans="1:10" x14ac:dyDescent="0.25">
      <c r="A333" s="59" t="s">
        <v>660</v>
      </c>
      <c r="B333" s="58" t="s">
        <v>659</v>
      </c>
      <c r="C333" s="57">
        <v>70000</v>
      </c>
      <c r="D333" s="57">
        <v>0</v>
      </c>
      <c r="E333" s="57">
        <v>70000</v>
      </c>
      <c r="F333" s="57">
        <v>0</v>
      </c>
      <c r="G333" s="57">
        <v>0</v>
      </c>
      <c r="H333" s="57">
        <f>E333+F333-G333</f>
        <v>70000</v>
      </c>
      <c r="I333" s="57">
        <v>0</v>
      </c>
      <c r="J333" s="57">
        <f>H333-I333</f>
        <v>70000</v>
      </c>
    </row>
    <row r="334" spans="1:10" x14ac:dyDescent="0.25">
      <c r="A334" s="59" t="s">
        <v>658</v>
      </c>
      <c r="B334" s="58" t="s">
        <v>657</v>
      </c>
      <c r="C334" s="57">
        <v>160000</v>
      </c>
      <c r="D334" s="57">
        <v>0</v>
      </c>
      <c r="E334" s="57">
        <v>0</v>
      </c>
      <c r="F334" s="57">
        <v>0</v>
      </c>
      <c r="G334" s="57">
        <v>0</v>
      </c>
      <c r="H334" s="57">
        <f>E334+F334-G334</f>
        <v>0</v>
      </c>
      <c r="I334" s="57">
        <v>0</v>
      </c>
      <c r="J334" s="57">
        <f>H334-I334</f>
        <v>0</v>
      </c>
    </row>
    <row r="335" spans="1:10" ht="22.5" x14ac:dyDescent="0.25">
      <c r="A335" s="59" t="s">
        <v>656</v>
      </c>
      <c r="B335" s="58" t="s">
        <v>655</v>
      </c>
      <c r="C335" s="57">
        <v>800000</v>
      </c>
      <c r="D335" s="57">
        <v>0</v>
      </c>
      <c r="E335" s="57">
        <v>0</v>
      </c>
      <c r="F335" s="57">
        <v>0</v>
      </c>
      <c r="G335" s="57">
        <v>0</v>
      </c>
      <c r="H335" s="57">
        <f>E335+F335-G335</f>
        <v>0</v>
      </c>
      <c r="I335" s="57">
        <v>0</v>
      </c>
      <c r="J335" s="57">
        <f>H335-I335</f>
        <v>0</v>
      </c>
    </row>
    <row r="336" spans="1:10" x14ac:dyDescent="0.25">
      <c r="A336" s="59" t="s">
        <v>654</v>
      </c>
      <c r="B336" s="58" t="s">
        <v>653</v>
      </c>
      <c r="C336" s="57">
        <v>204911.91</v>
      </c>
      <c r="D336" s="57">
        <v>-44795088.090000004</v>
      </c>
      <c r="E336" s="57">
        <v>44795973.399999999</v>
      </c>
      <c r="F336" s="57">
        <v>0</v>
      </c>
      <c r="G336" s="57">
        <v>44795088.090000004</v>
      </c>
      <c r="H336" s="57">
        <f>E336+F336-G336</f>
        <v>885.30999999493361</v>
      </c>
      <c r="I336" s="57">
        <v>885.31</v>
      </c>
      <c r="J336" s="57">
        <f>H336-I336</f>
        <v>-5.0663402362260967E-9</v>
      </c>
    </row>
    <row r="337" spans="1:10" x14ac:dyDescent="0.25">
      <c r="A337" s="59" t="s">
        <v>652</v>
      </c>
      <c r="B337" s="58" t="s">
        <v>651</v>
      </c>
      <c r="C337" s="57">
        <v>33000</v>
      </c>
      <c r="D337" s="57">
        <v>0</v>
      </c>
      <c r="E337" s="57">
        <v>0</v>
      </c>
      <c r="F337" s="57">
        <v>33000</v>
      </c>
      <c r="G337" s="57">
        <v>0</v>
      </c>
      <c r="H337" s="57">
        <f>E337+F337-G337</f>
        <v>33000</v>
      </c>
      <c r="I337" s="57">
        <v>0</v>
      </c>
      <c r="J337" s="57">
        <f>H337-I337</f>
        <v>33000</v>
      </c>
    </row>
    <row r="338" spans="1:10" x14ac:dyDescent="0.25">
      <c r="A338" s="59" t="s">
        <v>650</v>
      </c>
      <c r="B338" s="58" t="s">
        <v>649</v>
      </c>
      <c r="C338" s="57">
        <v>1400000</v>
      </c>
      <c r="D338" s="57">
        <v>0</v>
      </c>
      <c r="E338" s="57">
        <v>32000</v>
      </c>
      <c r="F338" s="57">
        <v>0</v>
      </c>
      <c r="G338" s="57">
        <v>0</v>
      </c>
      <c r="H338" s="57">
        <f>E338+F338-G338</f>
        <v>32000</v>
      </c>
      <c r="I338" s="57">
        <v>0</v>
      </c>
      <c r="J338" s="57">
        <f>H338-I338</f>
        <v>32000</v>
      </c>
    </row>
    <row r="339" spans="1:10" x14ac:dyDescent="0.25">
      <c r="A339" s="59" t="s">
        <v>648</v>
      </c>
      <c r="B339" s="58" t="s">
        <v>647</v>
      </c>
      <c r="C339" s="57">
        <v>395000</v>
      </c>
      <c r="D339" s="57">
        <v>-937500</v>
      </c>
      <c r="E339" s="57">
        <v>0</v>
      </c>
      <c r="F339" s="57">
        <v>0</v>
      </c>
      <c r="G339" s="57">
        <v>0</v>
      </c>
      <c r="H339" s="57">
        <f>E339+F339-G339</f>
        <v>0</v>
      </c>
      <c r="I339" s="57">
        <v>0</v>
      </c>
      <c r="J339" s="57">
        <f>H339-I339</f>
        <v>0</v>
      </c>
    </row>
    <row r="340" spans="1:10" x14ac:dyDescent="0.25">
      <c r="A340" s="59" t="s">
        <v>646</v>
      </c>
      <c r="B340" s="58" t="s">
        <v>645</v>
      </c>
      <c r="C340" s="57">
        <v>8300000</v>
      </c>
      <c r="D340" s="57">
        <v>0</v>
      </c>
      <c r="E340" s="57">
        <v>5581672.3300000001</v>
      </c>
      <c r="F340" s="57">
        <v>0</v>
      </c>
      <c r="G340" s="57">
        <v>0</v>
      </c>
      <c r="H340" s="57">
        <f>E340+F340-G340</f>
        <v>5581672.3300000001</v>
      </c>
      <c r="I340" s="57">
        <v>43674.07</v>
      </c>
      <c r="J340" s="57">
        <f>H340-I340</f>
        <v>5537998.2599999998</v>
      </c>
    </row>
    <row r="341" spans="1:10" x14ac:dyDescent="0.25">
      <c r="A341" s="59" t="s">
        <v>644</v>
      </c>
      <c r="B341" s="58" t="s">
        <v>643</v>
      </c>
      <c r="C341" s="57">
        <v>0</v>
      </c>
      <c r="D341" s="57">
        <v>-420000</v>
      </c>
      <c r="E341" s="57">
        <v>0</v>
      </c>
      <c r="F341" s="57">
        <v>0</v>
      </c>
      <c r="G341" s="57">
        <v>0</v>
      </c>
      <c r="H341" s="57">
        <f>E341+F341-G341</f>
        <v>0</v>
      </c>
      <c r="I341" s="57">
        <v>0</v>
      </c>
      <c r="J341" s="57">
        <f>H341-I341</f>
        <v>0</v>
      </c>
    </row>
    <row r="342" spans="1:10" x14ac:dyDescent="0.25">
      <c r="A342" s="59" t="s">
        <v>642</v>
      </c>
      <c r="B342" s="58" t="s">
        <v>641</v>
      </c>
      <c r="C342" s="57">
        <v>750000</v>
      </c>
      <c r="D342" s="57">
        <v>0</v>
      </c>
      <c r="E342" s="57">
        <v>361707.97</v>
      </c>
      <c r="F342" s="57">
        <v>4580</v>
      </c>
      <c r="G342" s="57">
        <v>3617.45</v>
      </c>
      <c r="H342" s="57">
        <f>E342+F342-G342</f>
        <v>362670.51999999996</v>
      </c>
      <c r="I342" s="57">
        <v>13462.55</v>
      </c>
      <c r="J342" s="57">
        <f>H342-I342</f>
        <v>349207.97</v>
      </c>
    </row>
    <row r="343" spans="1:10" ht="22.5" x14ac:dyDescent="0.25">
      <c r="A343" s="59" t="s">
        <v>640</v>
      </c>
      <c r="B343" s="58" t="s">
        <v>639</v>
      </c>
      <c r="C343" s="57">
        <v>2250000</v>
      </c>
      <c r="D343" s="57">
        <v>0</v>
      </c>
      <c r="E343" s="57">
        <v>196500</v>
      </c>
      <c r="F343" s="57">
        <v>448000</v>
      </c>
      <c r="G343" s="57">
        <v>0</v>
      </c>
      <c r="H343" s="57">
        <f>E343+F343-G343</f>
        <v>644500</v>
      </c>
      <c r="I343" s="57">
        <v>4661.53</v>
      </c>
      <c r="J343" s="57">
        <f>H343-I343</f>
        <v>639838.47</v>
      </c>
    </row>
    <row r="344" spans="1:10" ht="22.5" x14ac:dyDescent="0.25">
      <c r="A344" s="59" t="s">
        <v>638</v>
      </c>
      <c r="B344" s="58" t="s">
        <v>637</v>
      </c>
      <c r="C344" s="57">
        <v>400000</v>
      </c>
      <c r="D344" s="57">
        <v>0</v>
      </c>
      <c r="E344" s="57">
        <v>0</v>
      </c>
      <c r="F344" s="57">
        <v>0</v>
      </c>
      <c r="G344" s="57">
        <v>0</v>
      </c>
      <c r="H344" s="57">
        <f>E344+F344-G344</f>
        <v>0</v>
      </c>
      <c r="I344" s="57">
        <v>0</v>
      </c>
      <c r="J344" s="57">
        <f>H344-I344</f>
        <v>0</v>
      </c>
    </row>
    <row r="345" spans="1:10" ht="22.5" x14ac:dyDescent="0.25">
      <c r="A345" s="59" t="s">
        <v>636</v>
      </c>
      <c r="B345" s="58" t="s">
        <v>635</v>
      </c>
      <c r="C345" s="57">
        <v>220000</v>
      </c>
      <c r="D345" s="57">
        <v>0</v>
      </c>
      <c r="E345" s="57">
        <v>0</v>
      </c>
      <c r="F345" s="57">
        <v>9250</v>
      </c>
      <c r="G345" s="57">
        <v>0</v>
      </c>
      <c r="H345" s="57">
        <f>E345+F345-G345</f>
        <v>9250</v>
      </c>
      <c r="I345" s="57">
        <v>9250</v>
      </c>
      <c r="J345" s="57">
        <f>H345-I345</f>
        <v>0</v>
      </c>
    </row>
    <row r="346" spans="1:10" x14ac:dyDescent="0.25">
      <c r="A346" s="59" t="s">
        <v>634</v>
      </c>
      <c r="B346" s="58" t="s">
        <v>633</v>
      </c>
      <c r="C346" s="57">
        <v>100000</v>
      </c>
      <c r="D346" s="57">
        <v>0</v>
      </c>
      <c r="E346" s="57">
        <v>0</v>
      </c>
      <c r="F346" s="57">
        <v>3892</v>
      </c>
      <c r="G346" s="57">
        <v>0</v>
      </c>
      <c r="H346" s="57">
        <f>E346+F346-G346</f>
        <v>3892</v>
      </c>
      <c r="I346" s="57">
        <v>3892</v>
      </c>
      <c r="J346" s="57">
        <f>H346-I346</f>
        <v>0</v>
      </c>
    </row>
    <row r="347" spans="1:10" x14ac:dyDescent="0.25">
      <c r="A347" s="59" t="s">
        <v>632</v>
      </c>
      <c r="B347" s="58" t="s">
        <v>631</v>
      </c>
      <c r="C347" s="57">
        <v>270000</v>
      </c>
      <c r="D347" s="57">
        <v>0</v>
      </c>
      <c r="E347" s="57">
        <v>102900</v>
      </c>
      <c r="F347" s="57">
        <v>0</v>
      </c>
      <c r="G347" s="57">
        <v>0</v>
      </c>
      <c r="H347" s="57">
        <f>E347+F347-G347</f>
        <v>102900</v>
      </c>
      <c r="I347" s="57">
        <v>0</v>
      </c>
      <c r="J347" s="57">
        <f>H347-I347</f>
        <v>102900</v>
      </c>
    </row>
    <row r="348" spans="1:10" x14ac:dyDescent="0.25">
      <c r="A348" s="59" t="s">
        <v>630</v>
      </c>
      <c r="B348" s="58" t="s">
        <v>629</v>
      </c>
      <c r="C348" s="57">
        <v>870000</v>
      </c>
      <c r="D348" s="57">
        <v>0</v>
      </c>
      <c r="E348" s="57">
        <v>377357.9</v>
      </c>
      <c r="F348" s="57">
        <v>0</v>
      </c>
      <c r="G348" s="57">
        <v>28880.03</v>
      </c>
      <c r="H348" s="57">
        <f>E348+F348-G348</f>
        <v>348477.87</v>
      </c>
      <c r="I348" s="57">
        <v>26442.87</v>
      </c>
      <c r="J348" s="57">
        <f>H348-I348</f>
        <v>322035</v>
      </c>
    </row>
    <row r="349" spans="1:10" x14ac:dyDescent="0.25">
      <c r="A349" s="59" t="s">
        <v>628</v>
      </c>
      <c r="B349" s="58" t="s">
        <v>627</v>
      </c>
      <c r="C349" s="57">
        <v>192500</v>
      </c>
      <c r="D349" s="57">
        <v>0</v>
      </c>
      <c r="E349" s="57">
        <v>84125.25</v>
      </c>
      <c r="F349" s="57">
        <v>769</v>
      </c>
      <c r="G349" s="57">
        <v>1380</v>
      </c>
      <c r="H349" s="57">
        <f>E349+F349-G349</f>
        <v>83514.25</v>
      </c>
      <c r="I349" s="57">
        <v>39521</v>
      </c>
      <c r="J349" s="57">
        <f>H349-I349</f>
        <v>43993.25</v>
      </c>
    </row>
    <row r="350" spans="1:10" x14ac:dyDescent="0.25">
      <c r="A350" s="59" t="s">
        <v>626</v>
      </c>
      <c r="B350" s="58" t="s">
        <v>625</v>
      </c>
      <c r="C350" s="57">
        <v>0</v>
      </c>
      <c r="D350" s="57">
        <v>-30000</v>
      </c>
      <c r="E350" s="57">
        <v>0</v>
      </c>
      <c r="F350" s="57">
        <v>0</v>
      </c>
      <c r="G350" s="57">
        <v>0</v>
      </c>
      <c r="H350" s="57">
        <f>E350+F350-G350</f>
        <v>0</v>
      </c>
      <c r="I350" s="57">
        <v>0</v>
      </c>
      <c r="J350" s="57">
        <f>H350-I350</f>
        <v>0</v>
      </c>
    </row>
    <row r="351" spans="1:10" x14ac:dyDescent="0.25">
      <c r="A351" s="59" t="s">
        <v>624</v>
      </c>
      <c r="B351" s="58" t="s">
        <v>623</v>
      </c>
      <c r="C351" s="57">
        <v>60000</v>
      </c>
      <c r="D351" s="57">
        <v>0</v>
      </c>
      <c r="E351" s="57">
        <v>23300</v>
      </c>
      <c r="F351" s="57">
        <v>15300</v>
      </c>
      <c r="G351" s="57">
        <v>0</v>
      </c>
      <c r="H351" s="57">
        <f>E351+F351-G351</f>
        <v>38600</v>
      </c>
      <c r="I351" s="57">
        <v>33380</v>
      </c>
      <c r="J351" s="57">
        <f>H351-I351</f>
        <v>5220</v>
      </c>
    </row>
    <row r="352" spans="1:10" x14ac:dyDescent="0.25">
      <c r="A352" s="59" t="s">
        <v>622</v>
      </c>
      <c r="B352" s="58" t="s">
        <v>621</v>
      </c>
      <c r="C352" s="57">
        <v>724602</v>
      </c>
      <c r="D352" s="57">
        <v>271522</v>
      </c>
      <c r="E352" s="57">
        <v>305566.33</v>
      </c>
      <c r="F352" s="57">
        <v>285860.52</v>
      </c>
      <c r="G352" s="57">
        <v>9000</v>
      </c>
      <c r="H352" s="57">
        <f>E352+F352-G352</f>
        <v>582426.85000000009</v>
      </c>
      <c r="I352" s="57">
        <v>116779.17</v>
      </c>
      <c r="J352" s="57">
        <f>H352-I352</f>
        <v>465647.68000000011</v>
      </c>
    </row>
    <row r="353" spans="1:10" ht="22.5" x14ac:dyDescent="0.25">
      <c r="A353" s="59" t="s">
        <v>620</v>
      </c>
      <c r="B353" s="58" t="s">
        <v>619</v>
      </c>
      <c r="C353" s="57">
        <v>9086923</v>
      </c>
      <c r="D353" s="57">
        <v>-270000</v>
      </c>
      <c r="E353" s="57">
        <v>1800991.99</v>
      </c>
      <c r="F353" s="57">
        <v>20784.38</v>
      </c>
      <c r="G353" s="57">
        <v>213092.94</v>
      </c>
      <c r="H353" s="57">
        <f>E353+F353-G353</f>
        <v>1608683.43</v>
      </c>
      <c r="I353" s="57">
        <v>1208993.5</v>
      </c>
      <c r="J353" s="57">
        <f>H353-I353</f>
        <v>399689.92999999993</v>
      </c>
    </row>
    <row r="354" spans="1:10" ht="22.5" x14ac:dyDescent="0.25">
      <c r="A354" s="59" t="s">
        <v>618</v>
      </c>
      <c r="B354" s="58" t="s">
        <v>617</v>
      </c>
      <c r="C354" s="57">
        <v>5250</v>
      </c>
      <c r="D354" s="57">
        <v>-10250</v>
      </c>
      <c r="E354" s="57">
        <v>0</v>
      </c>
      <c r="F354" s="57">
        <v>0</v>
      </c>
      <c r="G354" s="57">
        <v>0</v>
      </c>
      <c r="H354" s="57">
        <f>E354+F354-G354</f>
        <v>0</v>
      </c>
      <c r="I354" s="57">
        <v>0</v>
      </c>
      <c r="J354" s="57">
        <f>H354-I354</f>
        <v>0</v>
      </c>
    </row>
    <row r="355" spans="1:10" x14ac:dyDescent="0.25">
      <c r="A355" s="59" t="s">
        <v>616</v>
      </c>
      <c r="B355" s="58" t="s">
        <v>615</v>
      </c>
      <c r="C355" s="57">
        <v>78000</v>
      </c>
      <c r="D355" s="57">
        <v>0</v>
      </c>
      <c r="E355" s="57">
        <v>40086.800000000003</v>
      </c>
      <c r="F355" s="57">
        <v>0</v>
      </c>
      <c r="G355" s="57">
        <v>0</v>
      </c>
      <c r="H355" s="57">
        <f>E355+F355-G355</f>
        <v>40086.800000000003</v>
      </c>
      <c r="I355" s="57">
        <v>23158.799999999999</v>
      </c>
      <c r="J355" s="57">
        <f>H355-I355</f>
        <v>16928.000000000004</v>
      </c>
    </row>
    <row r="356" spans="1:10" x14ac:dyDescent="0.25">
      <c r="A356" s="59" t="s">
        <v>614</v>
      </c>
      <c r="B356" s="58" t="s">
        <v>613</v>
      </c>
      <c r="C356" s="57">
        <v>1000000</v>
      </c>
      <c r="D356" s="57">
        <v>0</v>
      </c>
      <c r="E356" s="57">
        <v>105855.34</v>
      </c>
      <c r="F356" s="57">
        <v>0</v>
      </c>
      <c r="G356" s="57">
        <v>0</v>
      </c>
      <c r="H356" s="57">
        <f>E356+F356-G356</f>
        <v>105855.34</v>
      </c>
      <c r="I356" s="57">
        <v>57882.44</v>
      </c>
      <c r="J356" s="57">
        <f>H356-I356</f>
        <v>47972.899999999994</v>
      </c>
    </row>
    <row r="357" spans="1:10" ht="22.5" x14ac:dyDescent="0.25">
      <c r="A357" s="59" t="s">
        <v>612</v>
      </c>
      <c r="B357" s="58" t="s">
        <v>611</v>
      </c>
      <c r="C357" s="57">
        <v>92999.95</v>
      </c>
      <c r="D357" s="57">
        <v>1475</v>
      </c>
      <c r="E357" s="57">
        <v>0</v>
      </c>
      <c r="F357" s="57">
        <v>64060</v>
      </c>
      <c r="G357" s="57">
        <v>0</v>
      </c>
      <c r="H357" s="57">
        <f>E357+F357-G357</f>
        <v>64060</v>
      </c>
      <c r="I357" s="57">
        <v>0</v>
      </c>
      <c r="J357" s="57">
        <f>H357-I357</f>
        <v>64060</v>
      </c>
    </row>
    <row r="358" spans="1:10" ht="22.5" x14ac:dyDescent="0.25">
      <c r="A358" s="59" t="s">
        <v>610</v>
      </c>
      <c r="B358" s="58" t="s">
        <v>609</v>
      </c>
      <c r="C358" s="57">
        <v>135000</v>
      </c>
      <c r="D358" s="57">
        <v>25000</v>
      </c>
      <c r="E358" s="57">
        <v>44415.06</v>
      </c>
      <c r="F358" s="57">
        <v>35000</v>
      </c>
      <c r="G358" s="57">
        <v>0</v>
      </c>
      <c r="H358" s="57">
        <f>E358+F358-G358</f>
        <v>79415.06</v>
      </c>
      <c r="I358" s="57">
        <v>30394.01</v>
      </c>
      <c r="J358" s="57">
        <f>H358-I358</f>
        <v>49021.05</v>
      </c>
    </row>
    <row r="359" spans="1:10" x14ac:dyDescent="0.25">
      <c r="A359" s="59" t="s">
        <v>608</v>
      </c>
      <c r="B359" s="58" t="s">
        <v>607</v>
      </c>
      <c r="C359" s="57">
        <v>531568.22</v>
      </c>
      <c r="D359" s="57">
        <v>0</v>
      </c>
      <c r="E359" s="57">
        <v>0</v>
      </c>
      <c r="F359" s="57">
        <v>0</v>
      </c>
      <c r="G359" s="57">
        <v>0</v>
      </c>
      <c r="H359" s="57">
        <f>E359+F359-G359</f>
        <v>0</v>
      </c>
      <c r="I359" s="57">
        <v>0</v>
      </c>
      <c r="J359" s="57">
        <f>H359-I359</f>
        <v>0</v>
      </c>
    </row>
    <row r="360" spans="1:10" ht="22.5" x14ac:dyDescent="0.25">
      <c r="A360" s="59" t="s">
        <v>606</v>
      </c>
      <c r="B360" s="58" t="s">
        <v>605</v>
      </c>
      <c r="C360" s="57">
        <v>8000</v>
      </c>
      <c r="D360" s="57">
        <v>0</v>
      </c>
      <c r="E360" s="57">
        <v>0</v>
      </c>
      <c r="F360" s="57">
        <v>0</v>
      </c>
      <c r="G360" s="57">
        <v>0</v>
      </c>
      <c r="H360" s="57">
        <f>E360+F360-G360</f>
        <v>0</v>
      </c>
      <c r="I360" s="57">
        <v>0</v>
      </c>
      <c r="J360" s="57">
        <f>H360-I360</f>
        <v>0</v>
      </c>
    </row>
    <row r="361" spans="1:10" ht="22.5" x14ac:dyDescent="0.25">
      <c r="A361" s="59" t="s">
        <v>604</v>
      </c>
      <c r="B361" s="58" t="s">
        <v>603</v>
      </c>
      <c r="C361" s="57">
        <v>460700</v>
      </c>
      <c r="D361" s="57">
        <v>0</v>
      </c>
      <c r="E361" s="57">
        <v>273628</v>
      </c>
      <c r="F361" s="57">
        <v>158872</v>
      </c>
      <c r="G361" s="57">
        <v>4650</v>
      </c>
      <c r="H361" s="57">
        <f>E361+F361-G361</f>
        <v>427850</v>
      </c>
      <c r="I361" s="57">
        <v>42422</v>
      </c>
      <c r="J361" s="57">
        <f>H361-I361</f>
        <v>385428</v>
      </c>
    </row>
    <row r="362" spans="1:10" ht="22.5" x14ac:dyDescent="0.25">
      <c r="A362" s="59" t="s">
        <v>602</v>
      </c>
      <c r="B362" s="58" t="s">
        <v>504</v>
      </c>
      <c r="C362" s="57">
        <v>11712000</v>
      </c>
      <c r="D362" s="57">
        <v>-2550000</v>
      </c>
      <c r="E362" s="57">
        <v>8535444.0999999996</v>
      </c>
      <c r="F362" s="57">
        <v>1395838.04</v>
      </c>
      <c r="G362" s="57">
        <v>3478241.15</v>
      </c>
      <c r="H362" s="57">
        <f>E362+F362-G362</f>
        <v>6453040.9900000002</v>
      </c>
      <c r="I362" s="57">
        <v>1003358.02</v>
      </c>
      <c r="J362" s="57">
        <f>H362-I362</f>
        <v>5449682.9700000007</v>
      </c>
    </row>
    <row r="363" spans="1:10" x14ac:dyDescent="0.25">
      <c r="A363" s="59" t="s">
        <v>601</v>
      </c>
      <c r="B363" s="58" t="s">
        <v>600</v>
      </c>
      <c r="C363" s="57">
        <v>80000</v>
      </c>
      <c r="D363" s="57">
        <v>0</v>
      </c>
      <c r="E363" s="57">
        <v>22869.68</v>
      </c>
      <c r="F363" s="57">
        <v>0</v>
      </c>
      <c r="G363" s="57">
        <v>0</v>
      </c>
      <c r="H363" s="57">
        <f>E363+F363-G363</f>
        <v>22869.68</v>
      </c>
      <c r="I363" s="57">
        <v>220</v>
      </c>
      <c r="J363" s="57">
        <f>H363-I363</f>
        <v>22649.68</v>
      </c>
    </row>
    <row r="364" spans="1:10" x14ac:dyDescent="0.25">
      <c r="A364" s="59" t="s">
        <v>599</v>
      </c>
      <c r="B364" s="58" t="s">
        <v>598</v>
      </c>
      <c r="C364" s="57">
        <v>18755</v>
      </c>
      <c r="D364" s="57">
        <v>0</v>
      </c>
      <c r="E364" s="57">
        <v>0</v>
      </c>
      <c r="F364" s="57">
        <v>0</v>
      </c>
      <c r="G364" s="57">
        <v>0</v>
      </c>
      <c r="H364" s="57">
        <f>E364+F364-G364</f>
        <v>0</v>
      </c>
      <c r="I364" s="57">
        <v>0</v>
      </c>
      <c r="J364" s="57">
        <f>H364-I364</f>
        <v>0</v>
      </c>
    </row>
    <row r="365" spans="1:10" x14ac:dyDescent="0.25">
      <c r="A365" s="59" t="s">
        <v>597</v>
      </c>
      <c r="B365" s="58" t="s">
        <v>596</v>
      </c>
      <c r="C365" s="57">
        <v>2180000</v>
      </c>
      <c r="D365" s="57">
        <v>0</v>
      </c>
      <c r="E365" s="57">
        <v>559447.39</v>
      </c>
      <c r="F365" s="57">
        <v>23193</v>
      </c>
      <c r="G365" s="57">
        <v>58800</v>
      </c>
      <c r="H365" s="57">
        <f>E365+F365-G365</f>
        <v>523840.39</v>
      </c>
      <c r="I365" s="57">
        <v>23193</v>
      </c>
      <c r="J365" s="57">
        <f>H365-I365</f>
        <v>500647.39</v>
      </c>
    </row>
    <row r="366" spans="1:10" x14ac:dyDescent="0.25">
      <c r="A366" s="59" t="s">
        <v>595</v>
      </c>
      <c r="B366" s="58" t="s">
        <v>594</v>
      </c>
      <c r="C366" s="57">
        <v>11720</v>
      </c>
      <c r="D366" s="57">
        <v>-280</v>
      </c>
      <c r="E366" s="57">
        <v>11720</v>
      </c>
      <c r="F366" s="57">
        <v>0</v>
      </c>
      <c r="G366" s="57">
        <v>0</v>
      </c>
      <c r="H366" s="57">
        <f>E366+F366-G366</f>
        <v>11720</v>
      </c>
      <c r="I366" s="57">
        <v>11720</v>
      </c>
      <c r="J366" s="57">
        <f>H366-I366</f>
        <v>0</v>
      </c>
    </row>
    <row r="367" spans="1:10" x14ac:dyDescent="0.25">
      <c r="A367" s="59" t="s">
        <v>593</v>
      </c>
      <c r="B367" s="58" t="s">
        <v>592</v>
      </c>
      <c r="C367" s="57">
        <v>0</v>
      </c>
      <c r="D367" s="57">
        <v>-300000</v>
      </c>
      <c r="E367" s="57">
        <v>0</v>
      </c>
      <c r="F367" s="57">
        <v>0</v>
      </c>
      <c r="G367" s="57">
        <v>0</v>
      </c>
      <c r="H367" s="57">
        <f>E367+F367-G367</f>
        <v>0</v>
      </c>
      <c r="I367" s="57">
        <v>0</v>
      </c>
      <c r="J367" s="57">
        <f>H367-I367</f>
        <v>0</v>
      </c>
    </row>
    <row r="368" spans="1:10" ht="22.5" x14ac:dyDescent="0.25">
      <c r="A368" s="59" t="s">
        <v>591</v>
      </c>
      <c r="B368" s="58" t="s">
        <v>590</v>
      </c>
      <c r="C368" s="57">
        <v>153476.48000000001</v>
      </c>
      <c r="D368" s="57">
        <v>-95353.52</v>
      </c>
      <c r="E368" s="57">
        <v>10466</v>
      </c>
      <c r="F368" s="57">
        <v>0</v>
      </c>
      <c r="G368" s="57">
        <v>10466</v>
      </c>
      <c r="H368" s="57">
        <f>E368+F368-G368</f>
        <v>0</v>
      </c>
      <c r="I368" s="57">
        <v>0</v>
      </c>
      <c r="J368" s="57">
        <f>H368-I368</f>
        <v>0</v>
      </c>
    </row>
    <row r="369" spans="1:10" ht="22.5" x14ac:dyDescent="0.25">
      <c r="A369" s="59" t="s">
        <v>589</v>
      </c>
      <c r="B369" s="58" t="s">
        <v>588</v>
      </c>
      <c r="C369" s="57">
        <v>236000</v>
      </c>
      <c r="D369" s="57">
        <v>-50000</v>
      </c>
      <c r="E369" s="57">
        <v>210000</v>
      </c>
      <c r="F369" s="57">
        <v>0</v>
      </c>
      <c r="G369" s="57">
        <v>0</v>
      </c>
      <c r="H369" s="57">
        <f>E369+F369-G369</f>
        <v>210000</v>
      </c>
      <c r="I369" s="57">
        <v>0</v>
      </c>
      <c r="J369" s="57">
        <f>H369-I369</f>
        <v>210000</v>
      </c>
    </row>
    <row r="370" spans="1:10" x14ac:dyDescent="0.25">
      <c r="A370" s="59" t="s">
        <v>587</v>
      </c>
      <c r="B370" s="58" t="s">
        <v>586</v>
      </c>
      <c r="C370" s="57">
        <v>0</v>
      </c>
      <c r="D370" s="57">
        <v>-200000</v>
      </c>
      <c r="E370" s="57">
        <v>0</v>
      </c>
      <c r="F370" s="57">
        <v>0</v>
      </c>
      <c r="G370" s="57">
        <v>0</v>
      </c>
      <c r="H370" s="57">
        <f>E370+F370-G370</f>
        <v>0</v>
      </c>
      <c r="I370" s="57">
        <v>0</v>
      </c>
      <c r="J370" s="57">
        <f>H370-I370</f>
        <v>0</v>
      </c>
    </row>
    <row r="371" spans="1:10" x14ac:dyDescent="0.25">
      <c r="A371" s="59" t="s">
        <v>585</v>
      </c>
      <c r="B371" s="58" t="s">
        <v>584</v>
      </c>
      <c r="C371" s="57">
        <v>0</v>
      </c>
      <c r="D371" s="57">
        <v>-300000</v>
      </c>
      <c r="E371" s="57">
        <v>0</v>
      </c>
      <c r="F371" s="57">
        <v>0</v>
      </c>
      <c r="G371" s="57">
        <v>0</v>
      </c>
      <c r="H371" s="57">
        <f>E371+F371-G371</f>
        <v>0</v>
      </c>
      <c r="I371" s="57">
        <v>0</v>
      </c>
      <c r="J371" s="57">
        <f>H371-I371</f>
        <v>0</v>
      </c>
    </row>
    <row r="372" spans="1:10" x14ac:dyDescent="0.25">
      <c r="A372" s="59" t="s">
        <v>583</v>
      </c>
      <c r="B372" s="58" t="s">
        <v>582</v>
      </c>
      <c r="C372" s="57">
        <v>235582.71</v>
      </c>
      <c r="D372" s="57">
        <v>-2036.29</v>
      </c>
      <c r="E372" s="57">
        <v>25.03</v>
      </c>
      <c r="F372" s="57">
        <v>0</v>
      </c>
      <c r="G372" s="57">
        <v>25.03</v>
      </c>
      <c r="H372" s="57">
        <f>E372+F372-G372</f>
        <v>0</v>
      </c>
      <c r="I372" s="57">
        <v>0</v>
      </c>
      <c r="J372" s="57">
        <f>H372-I372</f>
        <v>0</v>
      </c>
    </row>
    <row r="373" spans="1:10" x14ac:dyDescent="0.25">
      <c r="A373" s="59" t="s">
        <v>581</v>
      </c>
      <c r="B373" s="58" t="s">
        <v>580</v>
      </c>
      <c r="C373" s="57">
        <v>1865943</v>
      </c>
      <c r="D373" s="57">
        <v>-155928.34</v>
      </c>
      <c r="E373" s="57">
        <v>562958.07999999996</v>
      </c>
      <c r="F373" s="57">
        <v>62615</v>
      </c>
      <c r="G373" s="57">
        <v>191793.38</v>
      </c>
      <c r="H373" s="57">
        <f>E373+F373-G373</f>
        <v>433779.69999999995</v>
      </c>
      <c r="I373" s="57">
        <v>229577.4</v>
      </c>
      <c r="J373" s="57">
        <f>H373-I373</f>
        <v>204202.29999999996</v>
      </c>
    </row>
    <row r="374" spans="1:10" x14ac:dyDescent="0.25">
      <c r="A374" s="59" t="s">
        <v>579</v>
      </c>
      <c r="B374" s="58" t="s">
        <v>578</v>
      </c>
      <c r="C374" s="57">
        <v>1800000</v>
      </c>
      <c r="D374" s="57">
        <v>0</v>
      </c>
      <c r="E374" s="57">
        <v>506580.5</v>
      </c>
      <c r="F374" s="57">
        <v>46800</v>
      </c>
      <c r="G374" s="57">
        <v>37627</v>
      </c>
      <c r="H374" s="57">
        <f>E374+F374-G374</f>
        <v>515753.5</v>
      </c>
      <c r="I374" s="57">
        <v>234475.93</v>
      </c>
      <c r="J374" s="57">
        <f>H374-I374</f>
        <v>281277.57</v>
      </c>
    </row>
    <row r="375" spans="1:10" x14ac:dyDescent="0.25">
      <c r="A375" s="59" t="s">
        <v>577</v>
      </c>
      <c r="B375" s="58" t="s">
        <v>468</v>
      </c>
      <c r="C375" s="57">
        <v>48500.2</v>
      </c>
      <c r="D375" s="57">
        <v>-50000</v>
      </c>
      <c r="E375" s="57">
        <v>0</v>
      </c>
      <c r="F375" s="57">
        <v>0</v>
      </c>
      <c r="G375" s="57">
        <v>0</v>
      </c>
      <c r="H375" s="57">
        <f>E375+F375-G375</f>
        <v>0</v>
      </c>
      <c r="I375" s="57">
        <v>0</v>
      </c>
      <c r="J375" s="57">
        <f>H375-I375</f>
        <v>0</v>
      </c>
    </row>
    <row r="376" spans="1:10" x14ac:dyDescent="0.25">
      <c r="A376" s="59" t="s">
        <v>576</v>
      </c>
      <c r="B376" s="58" t="s">
        <v>575</v>
      </c>
      <c r="C376" s="57">
        <v>150000</v>
      </c>
      <c r="D376" s="57">
        <v>0</v>
      </c>
      <c r="E376" s="57">
        <v>0</v>
      </c>
      <c r="F376" s="57">
        <v>0</v>
      </c>
      <c r="G376" s="57">
        <v>0</v>
      </c>
      <c r="H376" s="57">
        <f>E376+F376-G376</f>
        <v>0</v>
      </c>
      <c r="I376" s="57">
        <v>0</v>
      </c>
      <c r="J376" s="57">
        <f>H376-I376</f>
        <v>0</v>
      </c>
    </row>
    <row r="377" spans="1:10" x14ac:dyDescent="0.25">
      <c r="A377" s="59" t="s">
        <v>574</v>
      </c>
      <c r="B377" s="58" t="s">
        <v>573</v>
      </c>
      <c r="C377" s="57">
        <v>23650</v>
      </c>
      <c r="D377" s="57">
        <v>0</v>
      </c>
      <c r="E377" s="57">
        <v>0</v>
      </c>
      <c r="F377" s="57">
        <v>0</v>
      </c>
      <c r="G377" s="57">
        <v>0</v>
      </c>
      <c r="H377" s="57">
        <f>E377+F377-G377</f>
        <v>0</v>
      </c>
      <c r="I377" s="57">
        <v>0</v>
      </c>
      <c r="J377" s="57">
        <f>H377-I377</f>
        <v>0</v>
      </c>
    </row>
    <row r="378" spans="1:10" x14ac:dyDescent="0.25">
      <c r="A378" s="59" t="s">
        <v>572</v>
      </c>
      <c r="B378" s="58" t="s">
        <v>571</v>
      </c>
      <c r="C378" s="57">
        <v>4375454</v>
      </c>
      <c r="D378" s="57">
        <v>0</v>
      </c>
      <c r="E378" s="57">
        <v>2279175.06</v>
      </c>
      <c r="F378" s="57">
        <v>53220</v>
      </c>
      <c r="G378" s="57">
        <v>19200</v>
      </c>
      <c r="H378" s="57">
        <f>E378+F378-G378</f>
        <v>2313195.06</v>
      </c>
      <c r="I378" s="57">
        <v>375681.18</v>
      </c>
      <c r="J378" s="57">
        <f>H378-I378</f>
        <v>1937513.8800000001</v>
      </c>
    </row>
    <row r="379" spans="1:10" x14ac:dyDescent="0.25">
      <c r="A379" s="59" t="s">
        <v>570</v>
      </c>
      <c r="B379" s="58" t="s">
        <v>569</v>
      </c>
      <c r="C379" s="57">
        <v>9000000</v>
      </c>
      <c r="D379" s="57">
        <v>3400000</v>
      </c>
      <c r="E379" s="57">
        <v>4754080.03</v>
      </c>
      <c r="F379" s="57">
        <v>4000000</v>
      </c>
      <c r="G379" s="57">
        <v>0</v>
      </c>
      <c r="H379" s="57">
        <f>E379+F379-G379</f>
        <v>8754080.0300000012</v>
      </c>
      <c r="I379" s="57">
        <v>1061636.76</v>
      </c>
      <c r="J379" s="57">
        <f>H379-I379</f>
        <v>7692443.2700000014</v>
      </c>
    </row>
    <row r="380" spans="1:10" x14ac:dyDescent="0.25">
      <c r="A380" s="59" t="s">
        <v>568</v>
      </c>
      <c r="B380" s="58" t="s">
        <v>567</v>
      </c>
      <c r="C380" s="57">
        <v>500000</v>
      </c>
      <c r="D380" s="57">
        <v>0</v>
      </c>
      <c r="E380" s="57">
        <v>241942.44</v>
      </c>
      <c r="F380" s="57">
        <v>0</v>
      </c>
      <c r="G380" s="57">
        <v>461</v>
      </c>
      <c r="H380" s="57">
        <f>E380+F380-G380</f>
        <v>241481.44</v>
      </c>
      <c r="I380" s="57">
        <v>102511</v>
      </c>
      <c r="J380" s="57">
        <f>H380-I380</f>
        <v>138970.44</v>
      </c>
    </row>
    <row r="381" spans="1:10" x14ac:dyDescent="0.25">
      <c r="A381" s="59" t="s">
        <v>566</v>
      </c>
      <c r="B381" s="58" t="s">
        <v>465</v>
      </c>
      <c r="C381" s="57">
        <v>400000</v>
      </c>
      <c r="D381" s="57">
        <v>0</v>
      </c>
      <c r="E381" s="57">
        <v>381830.66</v>
      </c>
      <c r="F381" s="57">
        <v>0</v>
      </c>
      <c r="G381" s="57">
        <v>0</v>
      </c>
      <c r="H381" s="57">
        <f>E381+F381-G381</f>
        <v>381830.66</v>
      </c>
      <c r="I381" s="57">
        <v>83719.97</v>
      </c>
      <c r="J381" s="57">
        <f>H381-I381</f>
        <v>298110.68999999994</v>
      </c>
    </row>
    <row r="382" spans="1:10" ht="22.5" x14ac:dyDescent="0.25">
      <c r="A382" s="59" t="s">
        <v>565</v>
      </c>
      <c r="B382" s="58" t="s">
        <v>564</v>
      </c>
      <c r="C382" s="57">
        <v>30000</v>
      </c>
      <c r="D382" s="57">
        <v>0</v>
      </c>
      <c r="E382" s="57">
        <v>0</v>
      </c>
      <c r="F382" s="57">
        <v>0</v>
      </c>
      <c r="G382" s="57">
        <v>0</v>
      </c>
      <c r="H382" s="57">
        <f>E382+F382-G382</f>
        <v>0</v>
      </c>
      <c r="I382" s="57">
        <v>0</v>
      </c>
      <c r="J382" s="57">
        <f>H382-I382</f>
        <v>0</v>
      </c>
    </row>
    <row r="383" spans="1:10" x14ac:dyDescent="0.25">
      <c r="A383" s="59" t="s">
        <v>563</v>
      </c>
      <c r="B383" s="58" t="s">
        <v>342</v>
      </c>
      <c r="C383" s="57">
        <v>0</v>
      </c>
      <c r="D383" s="57">
        <v>-50000</v>
      </c>
      <c r="E383" s="57">
        <v>0</v>
      </c>
      <c r="F383" s="57">
        <v>0</v>
      </c>
      <c r="G383" s="57">
        <v>0</v>
      </c>
      <c r="H383" s="57">
        <f>E383+F383-G383</f>
        <v>0</v>
      </c>
      <c r="I383" s="57">
        <v>0</v>
      </c>
      <c r="J383" s="57">
        <f>H383-I383</f>
        <v>0</v>
      </c>
    </row>
    <row r="384" spans="1:10" ht="22.5" x14ac:dyDescent="0.25">
      <c r="A384" s="59" t="s">
        <v>562</v>
      </c>
      <c r="B384" s="58" t="s">
        <v>561</v>
      </c>
      <c r="C384" s="57">
        <v>368400</v>
      </c>
      <c r="D384" s="57">
        <v>350000</v>
      </c>
      <c r="E384" s="57">
        <v>0</v>
      </c>
      <c r="F384" s="57">
        <v>18333</v>
      </c>
      <c r="G384" s="57">
        <v>0</v>
      </c>
      <c r="H384" s="57">
        <f>E384+F384-G384</f>
        <v>18333</v>
      </c>
      <c r="I384" s="57">
        <v>0</v>
      </c>
      <c r="J384" s="57">
        <f>H384-I384</f>
        <v>18333</v>
      </c>
    </row>
    <row r="385" spans="1:10" x14ac:dyDescent="0.25">
      <c r="A385" s="59" t="s">
        <v>560</v>
      </c>
      <c r="B385" s="58" t="s">
        <v>460</v>
      </c>
      <c r="C385" s="57">
        <v>287000</v>
      </c>
      <c r="D385" s="57">
        <v>0</v>
      </c>
      <c r="E385" s="57">
        <v>263222.38</v>
      </c>
      <c r="F385" s="57">
        <v>0</v>
      </c>
      <c r="G385" s="57">
        <v>0</v>
      </c>
      <c r="H385" s="57">
        <f>E385+F385-G385</f>
        <v>263222.38</v>
      </c>
      <c r="I385" s="57">
        <v>0</v>
      </c>
      <c r="J385" s="57">
        <f>H385-I385</f>
        <v>263222.38</v>
      </c>
    </row>
    <row r="386" spans="1:10" x14ac:dyDescent="0.25">
      <c r="A386" s="59" t="s">
        <v>559</v>
      </c>
      <c r="B386" s="58" t="s">
        <v>458</v>
      </c>
      <c r="C386" s="57">
        <v>1332000</v>
      </c>
      <c r="D386" s="57">
        <v>0</v>
      </c>
      <c r="E386" s="57">
        <v>1303370</v>
      </c>
      <c r="F386" s="57">
        <v>26220</v>
      </c>
      <c r="G386" s="57">
        <v>39358.17</v>
      </c>
      <c r="H386" s="57">
        <f>E386+F386-G386</f>
        <v>1290231.83</v>
      </c>
      <c r="I386" s="57">
        <v>164024.66</v>
      </c>
      <c r="J386" s="57">
        <f>H386-I386</f>
        <v>1126207.1700000002</v>
      </c>
    </row>
    <row r="387" spans="1:10" x14ac:dyDescent="0.25">
      <c r="A387" s="59" t="s">
        <v>558</v>
      </c>
      <c r="B387" s="58" t="s">
        <v>456</v>
      </c>
      <c r="C387" s="57">
        <v>30000</v>
      </c>
      <c r="D387" s="57">
        <v>0</v>
      </c>
      <c r="E387" s="57">
        <v>0</v>
      </c>
      <c r="F387" s="57">
        <v>0</v>
      </c>
      <c r="G387" s="57">
        <v>0</v>
      </c>
      <c r="H387" s="57">
        <f>E387+F387-G387</f>
        <v>0</v>
      </c>
      <c r="I387" s="57">
        <v>0</v>
      </c>
      <c r="J387" s="57">
        <f>H387-I387</f>
        <v>0</v>
      </c>
    </row>
    <row r="388" spans="1:10" ht="22.5" x14ac:dyDescent="0.25">
      <c r="A388" s="59" t="s">
        <v>557</v>
      </c>
      <c r="B388" s="58" t="s">
        <v>556</v>
      </c>
      <c r="C388" s="57">
        <v>5500</v>
      </c>
      <c r="D388" s="57">
        <v>-9300</v>
      </c>
      <c r="E388" s="57">
        <v>0</v>
      </c>
      <c r="F388" s="57">
        <v>0</v>
      </c>
      <c r="G388" s="57">
        <v>0</v>
      </c>
      <c r="H388" s="57">
        <f>E388+F388-G388</f>
        <v>0</v>
      </c>
      <c r="I388" s="57">
        <v>0</v>
      </c>
      <c r="J388" s="57">
        <f>H388-I388</f>
        <v>0</v>
      </c>
    </row>
    <row r="389" spans="1:10" ht="22.5" x14ac:dyDescent="0.25">
      <c r="A389" s="59" t="s">
        <v>555</v>
      </c>
      <c r="B389" s="58" t="s">
        <v>554</v>
      </c>
      <c r="C389" s="57">
        <v>0</v>
      </c>
      <c r="D389" s="57">
        <v>-40000</v>
      </c>
      <c r="E389" s="57">
        <v>0</v>
      </c>
      <c r="F389" s="57">
        <v>0</v>
      </c>
      <c r="G389" s="57">
        <v>0</v>
      </c>
      <c r="H389" s="57">
        <f>E389+F389-G389</f>
        <v>0</v>
      </c>
      <c r="I389" s="57">
        <v>0</v>
      </c>
      <c r="J389" s="57">
        <f>H389-I389</f>
        <v>0</v>
      </c>
    </row>
    <row r="390" spans="1:10" x14ac:dyDescent="0.25">
      <c r="A390" s="59" t="s">
        <v>553</v>
      </c>
      <c r="B390" s="58" t="s">
        <v>552</v>
      </c>
      <c r="C390" s="57">
        <v>3600000</v>
      </c>
      <c r="D390" s="57">
        <v>541000</v>
      </c>
      <c r="E390" s="57">
        <v>3056600</v>
      </c>
      <c r="F390" s="57">
        <v>541000</v>
      </c>
      <c r="G390" s="57">
        <v>0</v>
      </c>
      <c r="H390" s="57">
        <f>E390+F390-G390</f>
        <v>3597600</v>
      </c>
      <c r="I390" s="57">
        <v>70470.59</v>
      </c>
      <c r="J390" s="57">
        <f>H390-I390</f>
        <v>3527129.41</v>
      </c>
    </row>
    <row r="391" spans="1:10" x14ac:dyDescent="0.25">
      <c r="A391" s="59" t="s">
        <v>551</v>
      </c>
      <c r="B391" s="58" t="s">
        <v>550</v>
      </c>
      <c r="C391" s="57">
        <v>5013853.67</v>
      </c>
      <c r="D391" s="57">
        <v>1941000</v>
      </c>
      <c r="E391" s="57">
        <v>3070902.31</v>
      </c>
      <c r="F391" s="57">
        <v>1941000</v>
      </c>
      <c r="G391" s="57">
        <v>0</v>
      </c>
      <c r="H391" s="57">
        <f>E391+F391-G391</f>
        <v>5011902.3100000005</v>
      </c>
      <c r="I391" s="57">
        <v>112384.87</v>
      </c>
      <c r="J391" s="57">
        <f>H391-I391</f>
        <v>4899517.4400000004</v>
      </c>
    </row>
    <row r="392" spans="1:10" x14ac:dyDescent="0.25">
      <c r="A392" s="59" t="s">
        <v>549</v>
      </c>
      <c r="B392" s="58" t="s">
        <v>548</v>
      </c>
      <c r="C392" s="57">
        <v>9000000</v>
      </c>
      <c r="D392" s="57">
        <v>0</v>
      </c>
      <c r="E392" s="57">
        <v>716616.5</v>
      </c>
      <c r="F392" s="57">
        <v>5498853</v>
      </c>
      <c r="G392" s="57">
        <v>300000</v>
      </c>
      <c r="H392" s="57">
        <f>E392+F392-G392</f>
        <v>5915469.5</v>
      </c>
      <c r="I392" s="57">
        <v>1362608.06</v>
      </c>
      <c r="J392" s="57">
        <f>H392-I392</f>
        <v>4552861.4399999995</v>
      </c>
    </row>
    <row r="393" spans="1:10" ht="22.5" x14ac:dyDescent="0.25">
      <c r="A393" s="59" t="s">
        <v>547</v>
      </c>
      <c r="B393" s="58" t="s">
        <v>546</v>
      </c>
      <c r="C393" s="57">
        <v>2500000</v>
      </c>
      <c r="D393" s="57">
        <v>0</v>
      </c>
      <c r="E393" s="57">
        <v>0</v>
      </c>
      <c r="F393" s="57">
        <v>2249300.44</v>
      </c>
      <c r="G393" s="57">
        <v>313825.27</v>
      </c>
      <c r="H393" s="57">
        <f>E393+F393-G393</f>
        <v>1935475.17</v>
      </c>
      <c r="I393" s="57">
        <v>475298.53</v>
      </c>
      <c r="J393" s="57">
        <f>H393-I393</f>
        <v>1460176.64</v>
      </c>
    </row>
    <row r="394" spans="1:10" x14ac:dyDescent="0.25">
      <c r="A394" s="59" t="s">
        <v>545</v>
      </c>
      <c r="B394" s="58" t="s">
        <v>544</v>
      </c>
      <c r="C394" s="57">
        <v>45000000</v>
      </c>
      <c r="D394" s="57">
        <v>45000000</v>
      </c>
      <c r="E394" s="57">
        <v>0</v>
      </c>
      <c r="F394" s="57">
        <v>45000000</v>
      </c>
      <c r="G394" s="57">
        <v>0</v>
      </c>
      <c r="H394" s="57">
        <f>E394+F394-G394</f>
        <v>45000000</v>
      </c>
      <c r="I394" s="57">
        <v>229378.38</v>
      </c>
      <c r="J394" s="57">
        <f>H394-I394</f>
        <v>44770621.619999997</v>
      </c>
    </row>
    <row r="395" spans="1:10" x14ac:dyDescent="0.25">
      <c r="A395" s="59" t="s">
        <v>543</v>
      </c>
      <c r="B395" s="58" t="s">
        <v>542</v>
      </c>
      <c r="C395" s="57">
        <v>18750000</v>
      </c>
      <c r="D395" s="57">
        <v>0</v>
      </c>
      <c r="E395" s="57">
        <v>0</v>
      </c>
      <c r="F395" s="57">
        <v>0</v>
      </c>
      <c r="G395" s="57">
        <v>0</v>
      </c>
      <c r="H395" s="57">
        <f>E395+F395-G395</f>
        <v>0</v>
      </c>
      <c r="I395" s="57">
        <v>0</v>
      </c>
      <c r="J395" s="57">
        <f>H395-I395</f>
        <v>0</v>
      </c>
    </row>
    <row r="396" spans="1:10" x14ac:dyDescent="0.25">
      <c r="A396" s="59" t="s">
        <v>541</v>
      </c>
      <c r="B396" s="58" t="s">
        <v>540</v>
      </c>
      <c r="C396" s="57">
        <v>1400000</v>
      </c>
      <c r="D396" s="57">
        <v>0</v>
      </c>
      <c r="E396" s="57">
        <v>324400</v>
      </c>
      <c r="F396" s="57">
        <v>0</v>
      </c>
      <c r="G396" s="57">
        <v>0</v>
      </c>
      <c r="H396" s="57">
        <f>E396+F396-G396</f>
        <v>324400</v>
      </c>
      <c r="I396" s="57">
        <v>0</v>
      </c>
      <c r="J396" s="57">
        <f>H396-I396</f>
        <v>324400</v>
      </c>
    </row>
    <row r="397" spans="1:10" x14ac:dyDescent="0.25">
      <c r="A397" s="59" t="s">
        <v>539</v>
      </c>
      <c r="B397" s="58" t="s">
        <v>538</v>
      </c>
      <c r="C397" s="57">
        <v>6920246.6799999997</v>
      </c>
      <c r="D397" s="57">
        <v>1420246.68</v>
      </c>
      <c r="E397" s="57">
        <v>3727234.7</v>
      </c>
      <c r="F397" s="57">
        <v>1050000</v>
      </c>
      <c r="G397" s="57">
        <v>0</v>
      </c>
      <c r="H397" s="57">
        <f>E397+F397-G397</f>
        <v>4777234.7</v>
      </c>
      <c r="I397" s="57">
        <v>4702439.0599999996</v>
      </c>
      <c r="J397" s="57">
        <f>H397-I397</f>
        <v>74795.640000000596</v>
      </c>
    </row>
    <row r="398" spans="1:10" x14ac:dyDescent="0.25">
      <c r="A398" s="59" t="s">
        <v>537</v>
      </c>
      <c r="B398" s="58" t="s">
        <v>536</v>
      </c>
      <c r="C398" s="57">
        <v>3731381.02</v>
      </c>
      <c r="D398" s="57">
        <v>-268618.98</v>
      </c>
      <c r="E398" s="57">
        <v>277791.98</v>
      </c>
      <c r="F398" s="57">
        <v>0</v>
      </c>
      <c r="G398" s="57">
        <v>0</v>
      </c>
      <c r="H398" s="57">
        <f>E398+F398-G398</f>
        <v>277791.98</v>
      </c>
      <c r="I398" s="57">
        <v>9173</v>
      </c>
      <c r="J398" s="57">
        <f>H398-I398</f>
        <v>268618.98</v>
      </c>
    </row>
    <row r="399" spans="1:10" x14ac:dyDescent="0.25">
      <c r="A399" s="59" t="s">
        <v>535</v>
      </c>
      <c r="B399" s="58" t="s">
        <v>534</v>
      </c>
      <c r="C399" s="57">
        <v>8450000</v>
      </c>
      <c r="D399" s="57">
        <v>-50000</v>
      </c>
      <c r="E399" s="57">
        <v>4499037.4400000004</v>
      </c>
      <c r="F399" s="57">
        <v>0</v>
      </c>
      <c r="G399" s="57">
        <v>0</v>
      </c>
      <c r="H399" s="57">
        <f>E399+F399-G399</f>
        <v>4499037.4400000004</v>
      </c>
      <c r="I399" s="57">
        <v>4157100.41</v>
      </c>
      <c r="J399" s="57">
        <f>H399-I399</f>
        <v>341937.03000000026</v>
      </c>
    </row>
    <row r="400" spans="1:10" x14ac:dyDescent="0.25">
      <c r="A400" s="59" t="s">
        <v>533</v>
      </c>
      <c r="B400" s="58" t="s">
        <v>532</v>
      </c>
      <c r="C400" s="57">
        <v>5000000</v>
      </c>
      <c r="D400" s="57">
        <v>0</v>
      </c>
      <c r="E400" s="57">
        <v>2004563.5</v>
      </c>
      <c r="F400" s="57">
        <v>0</v>
      </c>
      <c r="G400" s="57">
        <v>0</v>
      </c>
      <c r="H400" s="57">
        <f>E400+F400-G400</f>
        <v>2004563.5</v>
      </c>
      <c r="I400" s="57">
        <v>1835452.53</v>
      </c>
      <c r="J400" s="57">
        <f>H400-I400</f>
        <v>169110.96999999997</v>
      </c>
    </row>
    <row r="401" spans="1:10" x14ac:dyDescent="0.25">
      <c r="A401" s="59" t="s">
        <v>531</v>
      </c>
      <c r="B401" s="58" t="s">
        <v>434</v>
      </c>
      <c r="C401" s="57">
        <v>420000</v>
      </c>
      <c r="D401" s="57">
        <v>0</v>
      </c>
      <c r="E401" s="57">
        <v>420000</v>
      </c>
      <c r="F401" s="57">
        <v>210000</v>
      </c>
      <c r="G401" s="57">
        <v>210000</v>
      </c>
      <c r="H401" s="57">
        <f>E401+F401-G401</f>
        <v>420000</v>
      </c>
      <c r="I401" s="57">
        <v>210000</v>
      </c>
      <c r="J401" s="57">
        <f>H401-I401</f>
        <v>210000</v>
      </c>
    </row>
    <row r="402" spans="1:10" x14ac:dyDescent="0.25">
      <c r="A402" s="59" t="s">
        <v>530</v>
      </c>
      <c r="B402" s="58" t="s">
        <v>432</v>
      </c>
      <c r="C402" s="57">
        <v>750000</v>
      </c>
      <c r="D402" s="57">
        <v>0</v>
      </c>
      <c r="E402" s="57">
        <v>686710.18</v>
      </c>
      <c r="F402" s="57">
        <v>61500</v>
      </c>
      <c r="G402" s="57">
        <v>22918.83</v>
      </c>
      <c r="H402" s="57">
        <f>E402+F402-G402</f>
        <v>725291.35000000009</v>
      </c>
      <c r="I402" s="57">
        <v>260837.17</v>
      </c>
      <c r="J402" s="57">
        <f>H402-I402</f>
        <v>464454.18000000005</v>
      </c>
    </row>
    <row r="403" spans="1:10" ht="22.5" x14ac:dyDescent="0.25">
      <c r="A403" s="59" t="s">
        <v>529</v>
      </c>
      <c r="B403" s="58" t="s">
        <v>428</v>
      </c>
      <c r="C403" s="57">
        <v>400000</v>
      </c>
      <c r="D403" s="57">
        <v>0</v>
      </c>
      <c r="E403" s="57">
        <v>400000</v>
      </c>
      <c r="F403" s="57">
        <v>0</v>
      </c>
      <c r="G403" s="57">
        <v>0</v>
      </c>
      <c r="H403" s="57">
        <f>E403+F403-G403</f>
        <v>400000</v>
      </c>
      <c r="I403" s="57">
        <v>86382.399999999994</v>
      </c>
      <c r="J403" s="57">
        <f>H403-I403</f>
        <v>313617.59999999998</v>
      </c>
    </row>
    <row r="404" spans="1:10" x14ac:dyDescent="0.25">
      <c r="A404" s="59" t="s">
        <v>528</v>
      </c>
      <c r="B404" s="58" t="s">
        <v>426</v>
      </c>
      <c r="C404" s="57">
        <v>310000</v>
      </c>
      <c r="D404" s="57">
        <v>0</v>
      </c>
      <c r="E404" s="57">
        <v>600</v>
      </c>
      <c r="F404" s="57">
        <v>132950</v>
      </c>
      <c r="G404" s="57">
        <v>3000</v>
      </c>
      <c r="H404" s="57">
        <f>E404+F404-G404</f>
        <v>130550</v>
      </c>
      <c r="I404" s="57">
        <v>129950</v>
      </c>
      <c r="J404" s="57">
        <f>H404-I404</f>
        <v>600</v>
      </c>
    </row>
    <row r="405" spans="1:10" x14ac:dyDescent="0.25">
      <c r="A405" s="59" t="s">
        <v>527</v>
      </c>
      <c r="B405" s="58" t="s">
        <v>424</v>
      </c>
      <c r="C405" s="57">
        <v>100000</v>
      </c>
      <c r="D405" s="57">
        <v>0</v>
      </c>
      <c r="E405" s="57">
        <v>0</v>
      </c>
      <c r="F405" s="57">
        <v>53850</v>
      </c>
      <c r="G405" s="57">
        <v>0</v>
      </c>
      <c r="H405" s="57">
        <f>E405+F405-G405</f>
        <v>53850</v>
      </c>
      <c r="I405" s="57">
        <v>53850</v>
      </c>
      <c r="J405" s="57">
        <f>H405-I405</f>
        <v>0</v>
      </c>
    </row>
    <row r="406" spans="1:10" x14ac:dyDescent="0.25">
      <c r="A406" s="59" t="s">
        <v>526</v>
      </c>
      <c r="B406" s="58" t="s">
        <v>418</v>
      </c>
      <c r="C406" s="57">
        <v>150000</v>
      </c>
      <c r="D406" s="57">
        <v>0</v>
      </c>
      <c r="E406" s="57">
        <v>7567</v>
      </c>
      <c r="F406" s="57">
        <v>0</v>
      </c>
      <c r="G406" s="57">
        <v>0</v>
      </c>
      <c r="H406" s="57">
        <f>E406+F406-G406</f>
        <v>7567</v>
      </c>
      <c r="I406" s="57">
        <v>2567</v>
      </c>
      <c r="J406" s="57">
        <f>H406-I406</f>
        <v>5000</v>
      </c>
    </row>
    <row r="407" spans="1:10" x14ac:dyDescent="0.25">
      <c r="A407" s="59" t="s">
        <v>525</v>
      </c>
      <c r="B407" s="58" t="s">
        <v>524</v>
      </c>
      <c r="C407" s="57">
        <v>950000</v>
      </c>
      <c r="D407" s="57">
        <v>0</v>
      </c>
      <c r="E407" s="57">
        <v>599247.72</v>
      </c>
      <c r="F407" s="57">
        <v>9172</v>
      </c>
      <c r="G407" s="57">
        <v>20640.919999999998</v>
      </c>
      <c r="H407" s="57">
        <f>E407+F407-G407</f>
        <v>587778.79999999993</v>
      </c>
      <c r="I407" s="57">
        <v>51920.25</v>
      </c>
      <c r="J407" s="57">
        <f>H407-I407</f>
        <v>535858.54999999993</v>
      </c>
    </row>
    <row r="408" spans="1:10" x14ac:dyDescent="0.25">
      <c r="A408" s="59" t="s">
        <v>523</v>
      </c>
      <c r="B408" s="58" t="s">
        <v>412</v>
      </c>
      <c r="C408" s="57">
        <v>152500</v>
      </c>
      <c r="D408" s="57">
        <v>0</v>
      </c>
      <c r="E408" s="57">
        <v>129350</v>
      </c>
      <c r="F408" s="57">
        <v>0</v>
      </c>
      <c r="G408" s="57">
        <v>3.54</v>
      </c>
      <c r="H408" s="57">
        <f>E408+F408-G408</f>
        <v>129346.46</v>
      </c>
      <c r="I408" s="57">
        <v>53728.86</v>
      </c>
      <c r="J408" s="57">
        <f>H408-I408</f>
        <v>75617.600000000006</v>
      </c>
    </row>
    <row r="409" spans="1:10" x14ac:dyDescent="0.25">
      <c r="A409" s="59" t="s">
        <v>522</v>
      </c>
      <c r="B409" s="58" t="s">
        <v>410</v>
      </c>
      <c r="C409" s="57">
        <v>30000</v>
      </c>
      <c r="D409" s="57">
        <v>0</v>
      </c>
      <c r="E409" s="57">
        <v>12000</v>
      </c>
      <c r="F409" s="57">
        <v>0</v>
      </c>
      <c r="G409" s="57">
        <v>0</v>
      </c>
      <c r="H409" s="57">
        <f>E409+F409-G409</f>
        <v>12000</v>
      </c>
      <c r="I409" s="57">
        <v>0</v>
      </c>
      <c r="J409" s="57">
        <f>H409-I409</f>
        <v>12000</v>
      </c>
    </row>
    <row r="410" spans="1:10" x14ac:dyDescent="0.25">
      <c r="A410" s="59" t="s">
        <v>521</v>
      </c>
      <c r="B410" s="58" t="s">
        <v>408</v>
      </c>
      <c r="C410" s="57">
        <v>100000</v>
      </c>
      <c r="D410" s="57">
        <v>0</v>
      </c>
      <c r="E410" s="57">
        <v>0</v>
      </c>
      <c r="F410" s="57">
        <v>0</v>
      </c>
      <c r="G410" s="57">
        <v>0</v>
      </c>
      <c r="H410" s="57">
        <f>E410+F410-G410</f>
        <v>0</v>
      </c>
      <c r="I410" s="57">
        <v>0</v>
      </c>
      <c r="J410" s="57">
        <f>H410-I410</f>
        <v>0</v>
      </c>
    </row>
    <row r="411" spans="1:10" x14ac:dyDescent="0.25">
      <c r="A411" s="59" t="s">
        <v>520</v>
      </c>
      <c r="B411" s="58" t="s">
        <v>519</v>
      </c>
      <c r="C411" s="57">
        <v>193514.82</v>
      </c>
      <c r="D411" s="57">
        <v>1461.82</v>
      </c>
      <c r="E411" s="57">
        <v>100000</v>
      </c>
      <c r="F411" s="57">
        <v>71763.179999999993</v>
      </c>
      <c r="G411" s="57">
        <v>0</v>
      </c>
      <c r="H411" s="57">
        <f>E411+F411-G411</f>
        <v>171763.18</v>
      </c>
      <c r="I411" s="57">
        <v>99909.58</v>
      </c>
      <c r="J411" s="57">
        <f>H411-I411</f>
        <v>71853.599999999991</v>
      </c>
    </row>
    <row r="412" spans="1:10" x14ac:dyDescent="0.25">
      <c r="A412" s="59" t="s">
        <v>518</v>
      </c>
      <c r="B412" s="58" t="s">
        <v>402</v>
      </c>
      <c r="C412" s="57">
        <v>14448720.539999999</v>
      </c>
      <c r="D412" s="57">
        <v>760000</v>
      </c>
      <c r="E412" s="57">
        <v>7485003.0700000003</v>
      </c>
      <c r="F412" s="57">
        <v>2039184.91</v>
      </c>
      <c r="G412" s="57">
        <v>860846.95</v>
      </c>
      <c r="H412" s="57">
        <f>E412+F412-G412</f>
        <v>8663341.0300000012</v>
      </c>
      <c r="I412" s="57">
        <v>5469574.5300000003</v>
      </c>
      <c r="J412" s="57">
        <f>H412-I412</f>
        <v>3193766.5000000009</v>
      </c>
    </row>
    <row r="413" spans="1:10" x14ac:dyDescent="0.25">
      <c r="A413" s="59" t="s">
        <v>517</v>
      </c>
      <c r="B413" s="58" t="s">
        <v>400</v>
      </c>
      <c r="C413" s="57">
        <v>150000</v>
      </c>
      <c r="D413" s="57">
        <v>0</v>
      </c>
      <c r="E413" s="57">
        <v>134357.38</v>
      </c>
      <c r="F413" s="57">
        <v>0</v>
      </c>
      <c r="G413" s="57">
        <v>0</v>
      </c>
      <c r="H413" s="57">
        <f>E413+F413-G413</f>
        <v>134357.38</v>
      </c>
      <c r="I413" s="57">
        <v>0</v>
      </c>
      <c r="J413" s="57">
        <f>H413-I413</f>
        <v>134357.38</v>
      </c>
    </row>
    <row r="414" spans="1:10" x14ac:dyDescent="0.25">
      <c r="A414" s="59" t="s">
        <v>516</v>
      </c>
      <c r="B414" s="58" t="s">
        <v>515</v>
      </c>
      <c r="C414" s="57">
        <v>0</v>
      </c>
      <c r="D414" s="57">
        <v>-15500</v>
      </c>
      <c r="E414" s="57">
        <v>0</v>
      </c>
      <c r="F414" s="57">
        <v>0</v>
      </c>
      <c r="G414" s="57">
        <v>0</v>
      </c>
      <c r="H414" s="57">
        <f>E414+F414-G414</f>
        <v>0</v>
      </c>
      <c r="I414" s="57">
        <v>0</v>
      </c>
      <c r="J414" s="57">
        <f>H414-I414</f>
        <v>0</v>
      </c>
    </row>
    <row r="415" spans="1:10" ht="22.5" x14ac:dyDescent="0.25">
      <c r="A415" s="59" t="s">
        <v>514</v>
      </c>
      <c r="B415" s="58" t="s">
        <v>513</v>
      </c>
      <c r="C415" s="57">
        <v>70000</v>
      </c>
      <c r="D415" s="57">
        <v>0</v>
      </c>
      <c r="E415" s="57">
        <v>4160</v>
      </c>
      <c r="F415" s="57">
        <v>61198.239999999998</v>
      </c>
      <c r="G415" s="57">
        <v>17757.38</v>
      </c>
      <c r="H415" s="57">
        <f>E415+F415-G415</f>
        <v>47600.86</v>
      </c>
      <c r="I415" s="57">
        <v>23837.85</v>
      </c>
      <c r="J415" s="57">
        <f>H415-I415</f>
        <v>23763.010000000002</v>
      </c>
    </row>
    <row r="416" spans="1:10" x14ac:dyDescent="0.25">
      <c r="A416" s="59" t="s">
        <v>512</v>
      </c>
      <c r="B416" s="58" t="s">
        <v>390</v>
      </c>
      <c r="C416" s="57">
        <v>50000</v>
      </c>
      <c r="D416" s="57">
        <v>0</v>
      </c>
      <c r="E416" s="57">
        <v>15000</v>
      </c>
      <c r="F416" s="57">
        <v>8334</v>
      </c>
      <c r="G416" s="57">
        <v>0</v>
      </c>
      <c r="H416" s="57">
        <f>E416+F416-G416</f>
        <v>23334</v>
      </c>
      <c r="I416" s="57">
        <v>15000</v>
      </c>
      <c r="J416" s="57">
        <f>H416-I416</f>
        <v>8334</v>
      </c>
    </row>
    <row r="417" spans="1:10" x14ac:dyDescent="0.25">
      <c r="A417" s="59" t="s">
        <v>511</v>
      </c>
      <c r="B417" s="58" t="s">
        <v>386</v>
      </c>
      <c r="C417" s="57">
        <v>794175.55</v>
      </c>
      <c r="D417" s="57">
        <v>-55824.45</v>
      </c>
      <c r="E417" s="57">
        <v>634822.38</v>
      </c>
      <c r="F417" s="57">
        <v>0</v>
      </c>
      <c r="G417" s="57">
        <v>55824.45</v>
      </c>
      <c r="H417" s="57">
        <f>E417+F417-G417</f>
        <v>578997.93000000005</v>
      </c>
      <c r="I417" s="57">
        <v>448223.42</v>
      </c>
      <c r="J417" s="57">
        <f>H417-I417</f>
        <v>130774.51000000007</v>
      </c>
    </row>
    <row r="418" spans="1:10" ht="22.5" x14ac:dyDescent="0.25">
      <c r="A418" s="59" t="s">
        <v>510</v>
      </c>
      <c r="B418" s="58" t="s">
        <v>509</v>
      </c>
      <c r="C418" s="57">
        <v>30000</v>
      </c>
      <c r="D418" s="57">
        <v>0</v>
      </c>
      <c r="E418" s="57">
        <v>30000</v>
      </c>
      <c r="F418" s="57">
        <v>0</v>
      </c>
      <c r="G418" s="57">
        <v>0</v>
      </c>
      <c r="H418" s="57">
        <f>E418+F418-G418</f>
        <v>30000</v>
      </c>
      <c r="I418" s="57">
        <v>0</v>
      </c>
      <c r="J418" s="57">
        <f>H418-I418</f>
        <v>30000</v>
      </c>
    </row>
    <row r="419" spans="1:10" x14ac:dyDescent="0.25">
      <c r="A419" s="59" t="s">
        <v>508</v>
      </c>
      <c r="B419" s="58" t="s">
        <v>384</v>
      </c>
      <c r="C419" s="57">
        <v>757308.46</v>
      </c>
      <c r="D419" s="57">
        <v>-3691.54</v>
      </c>
      <c r="E419" s="57">
        <v>3691.54</v>
      </c>
      <c r="F419" s="57">
        <v>0</v>
      </c>
      <c r="G419" s="57">
        <v>3691.54</v>
      </c>
      <c r="H419" s="57">
        <f>E419+F419-G419</f>
        <v>0</v>
      </c>
      <c r="I419" s="57">
        <v>0</v>
      </c>
      <c r="J419" s="57">
        <f>H419-I419</f>
        <v>0</v>
      </c>
    </row>
    <row r="420" spans="1:10" ht="22.5" x14ac:dyDescent="0.25">
      <c r="A420" s="59" t="s">
        <v>507</v>
      </c>
      <c r="B420" s="58" t="s">
        <v>506</v>
      </c>
      <c r="C420" s="57">
        <v>0</v>
      </c>
      <c r="D420" s="57">
        <v>-10000</v>
      </c>
      <c r="E420" s="57">
        <v>0</v>
      </c>
      <c r="F420" s="57">
        <v>0</v>
      </c>
      <c r="G420" s="57">
        <v>0</v>
      </c>
      <c r="H420" s="57">
        <f>E420+F420-G420</f>
        <v>0</v>
      </c>
      <c r="I420" s="57">
        <v>0</v>
      </c>
      <c r="J420" s="57">
        <f>H420-I420</f>
        <v>0</v>
      </c>
    </row>
    <row r="421" spans="1:10" ht="22.5" x14ac:dyDescent="0.25">
      <c r="A421" s="59" t="s">
        <v>505</v>
      </c>
      <c r="B421" s="58" t="s">
        <v>504</v>
      </c>
      <c r="C421" s="57">
        <v>11772758</v>
      </c>
      <c r="D421" s="57">
        <v>1850000</v>
      </c>
      <c r="E421" s="57">
        <v>8156754.2400000002</v>
      </c>
      <c r="F421" s="57">
        <v>2060000</v>
      </c>
      <c r="G421" s="57">
        <v>155021.96</v>
      </c>
      <c r="H421" s="57">
        <f>E421+F421-G421</f>
        <v>10061732.279999999</v>
      </c>
      <c r="I421" s="57">
        <v>1854451.69</v>
      </c>
      <c r="J421" s="57">
        <f>H421-I421</f>
        <v>8207280.5899999999</v>
      </c>
    </row>
    <row r="422" spans="1:10" x14ac:dyDescent="0.25">
      <c r="A422" s="59" t="s">
        <v>503</v>
      </c>
      <c r="B422" s="58" t="s">
        <v>502</v>
      </c>
      <c r="C422" s="57">
        <v>200000</v>
      </c>
      <c r="D422" s="57">
        <v>0</v>
      </c>
      <c r="E422" s="57">
        <v>0</v>
      </c>
      <c r="F422" s="57">
        <v>0</v>
      </c>
      <c r="G422" s="57">
        <v>0</v>
      </c>
      <c r="H422" s="57">
        <f>E422+F422-G422</f>
        <v>0</v>
      </c>
      <c r="I422" s="57">
        <v>0</v>
      </c>
      <c r="J422" s="57">
        <f>H422-I422</f>
        <v>0</v>
      </c>
    </row>
    <row r="423" spans="1:10" ht="22.5" x14ac:dyDescent="0.25">
      <c r="A423" s="59" t="s">
        <v>501</v>
      </c>
      <c r="B423" s="58" t="s">
        <v>500</v>
      </c>
      <c r="C423" s="57">
        <v>467124</v>
      </c>
      <c r="D423" s="57">
        <v>0</v>
      </c>
      <c r="E423" s="57">
        <v>0</v>
      </c>
      <c r="F423" s="57">
        <v>0</v>
      </c>
      <c r="G423" s="57">
        <v>0</v>
      </c>
      <c r="H423" s="57">
        <f>E423+F423-G423</f>
        <v>0</v>
      </c>
      <c r="I423" s="57">
        <v>0</v>
      </c>
      <c r="J423" s="57">
        <f>H423-I423</f>
        <v>0</v>
      </c>
    </row>
    <row r="424" spans="1:10" x14ac:dyDescent="0.25">
      <c r="A424" s="59" t="s">
        <v>499</v>
      </c>
      <c r="B424" s="58" t="s">
        <v>498</v>
      </c>
      <c r="C424" s="57">
        <v>0</v>
      </c>
      <c r="D424" s="57">
        <v>-100000</v>
      </c>
      <c r="E424" s="57">
        <v>100000</v>
      </c>
      <c r="F424" s="57">
        <v>0</v>
      </c>
      <c r="G424" s="57">
        <v>100000</v>
      </c>
      <c r="H424" s="57">
        <f>E424+F424-G424</f>
        <v>0</v>
      </c>
      <c r="I424" s="57">
        <v>0</v>
      </c>
      <c r="J424" s="57">
        <f>H424-I424</f>
        <v>0</v>
      </c>
    </row>
    <row r="425" spans="1:10" x14ac:dyDescent="0.25">
      <c r="A425" s="59" t="s">
        <v>497</v>
      </c>
      <c r="B425" s="58" t="s">
        <v>370</v>
      </c>
      <c r="C425" s="57">
        <v>80000</v>
      </c>
      <c r="D425" s="57">
        <v>0</v>
      </c>
      <c r="E425" s="57">
        <v>48735.07</v>
      </c>
      <c r="F425" s="57">
        <v>0</v>
      </c>
      <c r="G425" s="57">
        <v>0</v>
      </c>
      <c r="H425" s="57">
        <f>E425+F425-G425</f>
        <v>48735.07</v>
      </c>
      <c r="I425" s="57">
        <v>26170.98</v>
      </c>
      <c r="J425" s="57">
        <f>H425-I425</f>
        <v>22564.09</v>
      </c>
    </row>
    <row r="426" spans="1:10" x14ac:dyDescent="0.25">
      <c r="A426" s="59" t="s">
        <v>496</v>
      </c>
      <c r="B426" s="58" t="s">
        <v>368</v>
      </c>
      <c r="C426" s="57">
        <v>2180000</v>
      </c>
      <c r="D426" s="57">
        <v>0</v>
      </c>
      <c r="E426" s="57">
        <v>389733</v>
      </c>
      <c r="F426" s="57">
        <v>138592</v>
      </c>
      <c r="G426" s="57">
        <v>0</v>
      </c>
      <c r="H426" s="57">
        <f>E426+F426-G426</f>
        <v>528325</v>
      </c>
      <c r="I426" s="57">
        <v>36592</v>
      </c>
      <c r="J426" s="57">
        <f>H426-I426</f>
        <v>491733</v>
      </c>
    </row>
    <row r="427" spans="1:10" x14ac:dyDescent="0.25">
      <c r="A427" s="59" t="s">
        <v>495</v>
      </c>
      <c r="B427" s="58" t="s">
        <v>366</v>
      </c>
      <c r="C427" s="57">
        <v>34000</v>
      </c>
      <c r="D427" s="57">
        <v>0</v>
      </c>
      <c r="E427" s="57">
        <v>0</v>
      </c>
      <c r="F427" s="57">
        <v>45000</v>
      </c>
      <c r="G427" s="57">
        <v>15000</v>
      </c>
      <c r="H427" s="57">
        <f>E427+F427-G427</f>
        <v>30000</v>
      </c>
      <c r="I427" s="57">
        <v>0</v>
      </c>
      <c r="J427" s="57">
        <f>H427-I427</f>
        <v>30000</v>
      </c>
    </row>
    <row r="428" spans="1:10" ht="22.5" x14ac:dyDescent="0.25">
      <c r="A428" s="59" t="s">
        <v>494</v>
      </c>
      <c r="B428" s="58" t="s">
        <v>364</v>
      </c>
      <c r="C428" s="57">
        <v>329875.18</v>
      </c>
      <c r="D428" s="57">
        <v>109875.18</v>
      </c>
      <c r="E428" s="57">
        <v>205720.04</v>
      </c>
      <c r="F428" s="57">
        <v>120110</v>
      </c>
      <c r="G428" s="57">
        <v>63891.08</v>
      </c>
      <c r="H428" s="57">
        <f>E428+F428-G428</f>
        <v>261938.96000000002</v>
      </c>
      <c r="I428" s="57">
        <v>33831.839999999997</v>
      </c>
      <c r="J428" s="57">
        <f>H428-I428</f>
        <v>228107.12000000002</v>
      </c>
    </row>
    <row r="429" spans="1:10" ht="22.5" x14ac:dyDescent="0.25">
      <c r="A429" s="59" t="s">
        <v>493</v>
      </c>
      <c r="B429" s="58" t="s">
        <v>362</v>
      </c>
      <c r="C429" s="57">
        <v>788500</v>
      </c>
      <c r="D429" s="57">
        <v>580000</v>
      </c>
      <c r="E429" s="57">
        <v>137468.32999999999</v>
      </c>
      <c r="F429" s="57">
        <v>580000</v>
      </c>
      <c r="G429" s="57">
        <v>0</v>
      </c>
      <c r="H429" s="57">
        <f>E429+F429-G429</f>
        <v>717468.33</v>
      </c>
      <c r="I429" s="57">
        <v>126013.04</v>
      </c>
      <c r="J429" s="57">
        <f>H429-I429</f>
        <v>591455.28999999992</v>
      </c>
    </row>
    <row r="430" spans="1:10" x14ac:dyDescent="0.25">
      <c r="A430" s="59" t="s">
        <v>492</v>
      </c>
      <c r="B430" s="58" t="s">
        <v>360</v>
      </c>
      <c r="C430" s="57">
        <v>7500</v>
      </c>
      <c r="D430" s="57">
        <v>0</v>
      </c>
      <c r="E430" s="57">
        <v>0</v>
      </c>
      <c r="F430" s="57">
        <v>0</v>
      </c>
      <c r="G430" s="57">
        <v>0</v>
      </c>
      <c r="H430" s="57">
        <f>E430+F430-G430</f>
        <v>0</v>
      </c>
      <c r="I430" s="57">
        <v>0</v>
      </c>
      <c r="J430" s="57">
        <f>H430-I430</f>
        <v>0</v>
      </c>
    </row>
    <row r="431" spans="1:10" x14ac:dyDescent="0.25">
      <c r="A431" s="59" t="s">
        <v>491</v>
      </c>
      <c r="B431" s="58" t="s">
        <v>358</v>
      </c>
      <c r="C431" s="57">
        <v>0</v>
      </c>
      <c r="D431" s="57">
        <v>-200000</v>
      </c>
      <c r="E431" s="57">
        <v>0</v>
      </c>
      <c r="F431" s="57">
        <v>0</v>
      </c>
      <c r="G431" s="57">
        <v>0</v>
      </c>
      <c r="H431" s="57">
        <f>E431+F431-G431</f>
        <v>0</v>
      </c>
      <c r="I431" s="57">
        <v>0</v>
      </c>
      <c r="J431" s="57">
        <f>H431-I431</f>
        <v>0</v>
      </c>
    </row>
    <row r="432" spans="1:10" x14ac:dyDescent="0.25">
      <c r="A432" s="59" t="s">
        <v>490</v>
      </c>
      <c r="B432" s="58" t="s">
        <v>489</v>
      </c>
      <c r="C432" s="57">
        <v>200000</v>
      </c>
      <c r="D432" s="57">
        <v>190000</v>
      </c>
      <c r="E432" s="57">
        <v>10000</v>
      </c>
      <c r="F432" s="57">
        <v>190000</v>
      </c>
      <c r="G432" s="57">
        <v>0</v>
      </c>
      <c r="H432" s="57">
        <f>E432+F432-G432</f>
        <v>200000</v>
      </c>
      <c r="I432" s="57">
        <v>0</v>
      </c>
      <c r="J432" s="57">
        <f>H432-I432</f>
        <v>200000</v>
      </c>
    </row>
    <row r="433" spans="1:10" ht="22.5" x14ac:dyDescent="0.25">
      <c r="A433" s="59" t="s">
        <v>488</v>
      </c>
      <c r="B433" s="58" t="s">
        <v>487</v>
      </c>
      <c r="C433" s="57">
        <v>200000</v>
      </c>
      <c r="D433" s="57">
        <v>190000</v>
      </c>
      <c r="E433" s="57">
        <v>10000</v>
      </c>
      <c r="F433" s="57">
        <v>190000</v>
      </c>
      <c r="G433" s="57">
        <v>0</v>
      </c>
      <c r="H433" s="57">
        <f>E433+F433-G433</f>
        <v>200000</v>
      </c>
      <c r="I433" s="57">
        <v>0</v>
      </c>
      <c r="J433" s="57">
        <f>H433-I433</f>
        <v>200000</v>
      </c>
    </row>
    <row r="434" spans="1:10" ht="22.5" x14ac:dyDescent="0.25">
      <c r="A434" s="59" t="s">
        <v>486</v>
      </c>
      <c r="B434" s="58" t="s">
        <v>485</v>
      </c>
      <c r="C434" s="57">
        <v>3523000</v>
      </c>
      <c r="D434" s="57">
        <v>3498000</v>
      </c>
      <c r="E434" s="57">
        <v>25000</v>
      </c>
      <c r="F434" s="57">
        <v>3500000</v>
      </c>
      <c r="G434" s="57">
        <v>0</v>
      </c>
      <c r="H434" s="57">
        <f>E434+F434-G434</f>
        <v>3525000</v>
      </c>
      <c r="I434" s="57">
        <v>24770.03</v>
      </c>
      <c r="J434" s="57">
        <f>H434-I434</f>
        <v>3500229.97</v>
      </c>
    </row>
    <row r="435" spans="1:10" x14ac:dyDescent="0.25">
      <c r="A435" s="59" t="s">
        <v>484</v>
      </c>
      <c r="B435" s="58" t="s">
        <v>483</v>
      </c>
      <c r="C435" s="57">
        <v>0</v>
      </c>
      <c r="D435" s="57">
        <v>-1628400</v>
      </c>
      <c r="E435" s="57">
        <v>0</v>
      </c>
      <c r="F435" s="57">
        <v>0</v>
      </c>
      <c r="G435" s="57">
        <v>0</v>
      </c>
      <c r="H435" s="57">
        <f>E435+F435-G435</f>
        <v>0</v>
      </c>
      <c r="I435" s="57">
        <v>0</v>
      </c>
      <c r="J435" s="57">
        <f>H435-I435</f>
        <v>0</v>
      </c>
    </row>
    <row r="436" spans="1:10" x14ac:dyDescent="0.25">
      <c r="A436" s="59" t="s">
        <v>482</v>
      </c>
      <c r="B436" s="58" t="s">
        <v>481</v>
      </c>
      <c r="C436" s="57">
        <v>0</v>
      </c>
      <c r="D436" s="57">
        <v>-375000</v>
      </c>
      <c r="E436" s="57">
        <v>0</v>
      </c>
      <c r="F436" s="57">
        <v>0</v>
      </c>
      <c r="G436" s="57">
        <v>0</v>
      </c>
      <c r="H436" s="57">
        <f>E436+F436-G436</f>
        <v>0</v>
      </c>
      <c r="I436" s="57">
        <v>0</v>
      </c>
      <c r="J436" s="57">
        <f>H436-I436</f>
        <v>0</v>
      </c>
    </row>
    <row r="437" spans="1:10" ht="22.5" x14ac:dyDescent="0.25">
      <c r="A437" s="59" t="s">
        <v>480</v>
      </c>
      <c r="B437" s="58" t="s">
        <v>479</v>
      </c>
      <c r="C437" s="57">
        <v>152000</v>
      </c>
      <c r="D437" s="57">
        <v>127000</v>
      </c>
      <c r="E437" s="57">
        <v>25000</v>
      </c>
      <c r="F437" s="57">
        <v>125000</v>
      </c>
      <c r="G437" s="57">
        <v>0</v>
      </c>
      <c r="H437" s="57">
        <f>E437+F437-G437</f>
        <v>150000</v>
      </c>
      <c r="I437" s="57">
        <v>93134.55</v>
      </c>
      <c r="J437" s="57">
        <f>H437-I437</f>
        <v>56865.45</v>
      </c>
    </row>
    <row r="438" spans="1:10" x14ac:dyDescent="0.25">
      <c r="A438" s="59" t="s">
        <v>478</v>
      </c>
      <c r="B438" s="58" t="s">
        <v>477</v>
      </c>
      <c r="C438" s="57">
        <v>830000</v>
      </c>
      <c r="D438" s="57">
        <v>-24798.400000000001</v>
      </c>
      <c r="E438" s="57">
        <v>710732.89</v>
      </c>
      <c r="F438" s="57">
        <v>180000</v>
      </c>
      <c r="G438" s="57">
        <v>140000</v>
      </c>
      <c r="H438" s="57">
        <f>E438+F438-G438</f>
        <v>750732.89</v>
      </c>
      <c r="I438" s="57">
        <v>361332.17</v>
      </c>
      <c r="J438" s="57">
        <f>H438-I438</f>
        <v>389400.72000000003</v>
      </c>
    </row>
    <row r="439" spans="1:10" ht="22.5" x14ac:dyDescent="0.25">
      <c r="A439" s="59" t="s">
        <v>476</v>
      </c>
      <c r="B439" s="58" t="s">
        <v>348</v>
      </c>
      <c r="C439" s="57">
        <v>80000</v>
      </c>
      <c r="D439" s="57">
        <v>0</v>
      </c>
      <c r="E439" s="57">
        <v>0</v>
      </c>
      <c r="F439" s="57">
        <v>0</v>
      </c>
      <c r="G439" s="57">
        <v>0</v>
      </c>
      <c r="H439" s="57">
        <f>E439+F439-G439</f>
        <v>0</v>
      </c>
      <c r="I439" s="57">
        <v>0</v>
      </c>
      <c r="J439" s="57">
        <f>H439-I439</f>
        <v>0</v>
      </c>
    </row>
    <row r="440" spans="1:10" ht="22.5" x14ac:dyDescent="0.25">
      <c r="A440" s="59" t="s">
        <v>475</v>
      </c>
      <c r="B440" s="58" t="s">
        <v>474</v>
      </c>
      <c r="C440" s="57">
        <v>1832068.43</v>
      </c>
      <c r="D440" s="57">
        <v>178868.43</v>
      </c>
      <c r="E440" s="57">
        <v>1102877.26</v>
      </c>
      <c r="F440" s="57">
        <v>551371.63</v>
      </c>
      <c r="G440" s="57">
        <v>316457.33</v>
      </c>
      <c r="H440" s="57">
        <f>E440+F440-G440</f>
        <v>1337791.56</v>
      </c>
      <c r="I440" s="57">
        <v>451985.84</v>
      </c>
      <c r="J440" s="57">
        <f>H440-I440</f>
        <v>885805.72</v>
      </c>
    </row>
    <row r="441" spans="1:10" x14ac:dyDescent="0.25">
      <c r="A441" s="59" t="s">
        <v>473</v>
      </c>
      <c r="B441" s="58" t="s">
        <v>472</v>
      </c>
      <c r="C441" s="57">
        <v>1800000</v>
      </c>
      <c r="D441" s="57">
        <v>0</v>
      </c>
      <c r="E441" s="57">
        <v>1331636.75</v>
      </c>
      <c r="F441" s="57">
        <v>18405.990000000002</v>
      </c>
      <c r="G441" s="57">
        <v>56808.35</v>
      </c>
      <c r="H441" s="57">
        <f>E441+F441-G441</f>
        <v>1293234.3899999999</v>
      </c>
      <c r="I441" s="57">
        <v>134513.28</v>
      </c>
      <c r="J441" s="57">
        <f>H441-I441</f>
        <v>1158721.1099999999</v>
      </c>
    </row>
    <row r="442" spans="1:10" x14ac:dyDescent="0.25">
      <c r="A442" s="59" t="s">
        <v>471</v>
      </c>
      <c r="B442" s="58" t="s">
        <v>470</v>
      </c>
      <c r="C442" s="57">
        <v>0</v>
      </c>
      <c r="D442" s="57">
        <v>-150000</v>
      </c>
      <c r="E442" s="57">
        <v>0</v>
      </c>
      <c r="F442" s="57">
        <v>0</v>
      </c>
      <c r="G442" s="57">
        <v>0</v>
      </c>
      <c r="H442" s="57">
        <f>E442+F442-G442</f>
        <v>0</v>
      </c>
      <c r="I442" s="57">
        <v>0</v>
      </c>
      <c r="J442" s="57">
        <f>H442-I442</f>
        <v>0</v>
      </c>
    </row>
    <row r="443" spans="1:10" x14ac:dyDescent="0.25">
      <c r="A443" s="59" t="s">
        <v>469</v>
      </c>
      <c r="B443" s="58" t="s">
        <v>468</v>
      </c>
      <c r="C443" s="57">
        <v>778000</v>
      </c>
      <c r="D443" s="57">
        <v>0</v>
      </c>
      <c r="E443" s="57">
        <v>522405</v>
      </c>
      <c r="F443" s="57">
        <v>0</v>
      </c>
      <c r="G443" s="57">
        <v>0</v>
      </c>
      <c r="H443" s="57">
        <f>E443+F443-G443</f>
        <v>522405</v>
      </c>
      <c r="I443" s="57">
        <v>259000</v>
      </c>
      <c r="J443" s="57">
        <f>H443-I443</f>
        <v>263405</v>
      </c>
    </row>
    <row r="444" spans="1:10" x14ac:dyDescent="0.25">
      <c r="A444" s="59" t="s">
        <v>467</v>
      </c>
      <c r="B444" s="58" t="s">
        <v>334</v>
      </c>
      <c r="C444" s="57">
        <v>500000</v>
      </c>
      <c r="D444" s="57">
        <v>0</v>
      </c>
      <c r="E444" s="57">
        <v>433704.79</v>
      </c>
      <c r="F444" s="57">
        <v>0</v>
      </c>
      <c r="G444" s="57">
        <v>2030.14</v>
      </c>
      <c r="H444" s="57">
        <f>E444+F444-G444</f>
        <v>431674.64999999997</v>
      </c>
      <c r="I444" s="57">
        <v>281876.89</v>
      </c>
      <c r="J444" s="57">
        <f>H444-I444</f>
        <v>149797.75999999995</v>
      </c>
    </row>
    <row r="445" spans="1:10" x14ac:dyDescent="0.25">
      <c r="A445" s="59" t="s">
        <v>466</v>
      </c>
      <c r="B445" s="58" t="s">
        <v>465</v>
      </c>
      <c r="C445" s="57">
        <v>400000</v>
      </c>
      <c r="D445" s="57">
        <v>400000</v>
      </c>
      <c r="E445" s="57">
        <v>0</v>
      </c>
      <c r="F445" s="57">
        <v>387029.09</v>
      </c>
      <c r="G445" s="57">
        <v>0</v>
      </c>
      <c r="H445" s="57">
        <f>E445+F445-G445</f>
        <v>387029.09</v>
      </c>
      <c r="I445" s="57">
        <v>3789.52</v>
      </c>
      <c r="J445" s="57">
        <f>H445-I445</f>
        <v>383239.57</v>
      </c>
    </row>
    <row r="446" spans="1:10" x14ac:dyDescent="0.25">
      <c r="A446" s="59" t="s">
        <v>464</v>
      </c>
      <c r="B446" s="58" t="s">
        <v>463</v>
      </c>
      <c r="C446" s="57">
        <v>30000</v>
      </c>
      <c r="D446" s="57">
        <v>30000</v>
      </c>
      <c r="E446" s="57">
        <v>0</v>
      </c>
      <c r="F446" s="57">
        <v>0</v>
      </c>
      <c r="G446" s="57">
        <v>0</v>
      </c>
      <c r="H446" s="57">
        <f>E446+F446-G446</f>
        <v>0</v>
      </c>
      <c r="I446" s="57">
        <v>0</v>
      </c>
      <c r="J446" s="57">
        <f>H446-I446</f>
        <v>0</v>
      </c>
    </row>
    <row r="447" spans="1:10" x14ac:dyDescent="0.25">
      <c r="A447" s="59" t="s">
        <v>462</v>
      </c>
      <c r="B447" s="58" t="s">
        <v>342</v>
      </c>
      <c r="C447" s="57">
        <v>50000</v>
      </c>
      <c r="D447" s="57">
        <v>50000</v>
      </c>
      <c r="E447" s="57">
        <v>0</v>
      </c>
      <c r="F447" s="57">
        <v>0</v>
      </c>
      <c r="G447" s="57">
        <v>0</v>
      </c>
      <c r="H447" s="57">
        <f>E447+F447-G447</f>
        <v>0</v>
      </c>
      <c r="I447" s="57">
        <v>0</v>
      </c>
      <c r="J447" s="57">
        <f>H447-I447</f>
        <v>0</v>
      </c>
    </row>
    <row r="448" spans="1:10" x14ac:dyDescent="0.25">
      <c r="A448" s="59" t="s">
        <v>461</v>
      </c>
      <c r="B448" s="58" t="s">
        <v>460</v>
      </c>
      <c r="C448" s="57">
        <v>287000</v>
      </c>
      <c r="D448" s="57">
        <v>287000</v>
      </c>
      <c r="E448" s="57">
        <v>0</v>
      </c>
      <c r="F448" s="57">
        <v>248572.98</v>
      </c>
      <c r="G448" s="57">
        <v>0</v>
      </c>
      <c r="H448" s="57">
        <f>E448+F448-G448</f>
        <v>248572.98</v>
      </c>
      <c r="I448" s="57">
        <v>0</v>
      </c>
      <c r="J448" s="57">
        <f>H448-I448</f>
        <v>248572.98</v>
      </c>
    </row>
    <row r="449" spans="1:10" x14ac:dyDescent="0.25">
      <c r="A449" s="59" t="s">
        <v>459</v>
      </c>
      <c r="B449" s="58" t="s">
        <v>458</v>
      </c>
      <c r="C449" s="57">
        <v>750000</v>
      </c>
      <c r="D449" s="57">
        <v>750000</v>
      </c>
      <c r="E449" s="57">
        <v>0</v>
      </c>
      <c r="F449" s="57">
        <v>599796.01</v>
      </c>
      <c r="G449" s="57">
        <v>0</v>
      </c>
      <c r="H449" s="57">
        <f>E449+F449-G449</f>
        <v>599796.01</v>
      </c>
      <c r="I449" s="57">
        <v>0</v>
      </c>
      <c r="J449" s="57">
        <f>H449-I449</f>
        <v>599796.01</v>
      </c>
    </row>
    <row r="450" spans="1:10" x14ac:dyDescent="0.25">
      <c r="A450" s="59" t="s">
        <v>457</v>
      </c>
      <c r="B450" s="58" t="s">
        <v>456</v>
      </c>
      <c r="C450" s="57">
        <v>30000</v>
      </c>
      <c r="D450" s="57">
        <v>30000</v>
      </c>
      <c r="E450" s="57">
        <v>0</v>
      </c>
      <c r="F450" s="57">
        <v>0</v>
      </c>
      <c r="G450" s="57">
        <v>0</v>
      </c>
      <c r="H450" s="57">
        <f>E450+F450-G450</f>
        <v>0</v>
      </c>
      <c r="I450" s="57">
        <v>0</v>
      </c>
      <c r="J450" s="57">
        <f>H450-I450</f>
        <v>0</v>
      </c>
    </row>
    <row r="451" spans="1:10" x14ac:dyDescent="0.25">
      <c r="A451" s="59" t="s">
        <v>455</v>
      </c>
      <c r="B451" s="58" t="s">
        <v>454</v>
      </c>
      <c r="C451" s="57">
        <v>14800</v>
      </c>
      <c r="D451" s="57">
        <v>14800</v>
      </c>
      <c r="E451" s="57">
        <v>0</v>
      </c>
      <c r="F451" s="57">
        <v>14528</v>
      </c>
      <c r="G451" s="57">
        <v>0</v>
      </c>
      <c r="H451" s="57">
        <f>E451+F451-G451</f>
        <v>14528</v>
      </c>
      <c r="I451" s="57">
        <v>2509</v>
      </c>
      <c r="J451" s="57">
        <f>H451-I451</f>
        <v>12019</v>
      </c>
    </row>
    <row r="452" spans="1:10" ht="22.5" x14ac:dyDescent="0.25">
      <c r="A452" s="59" t="s">
        <v>453</v>
      </c>
      <c r="B452" s="58" t="s">
        <v>452</v>
      </c>
      <c r="C452" s="57">
        <v>40000</v>
      </c>
      <c r="D452" s="57">
        <v>40000</v>
      </c>
      <c r="E452" s="57">
        <v>0</v>
      </c>
      <c r="F452" s="57">
        <v>10000</v>
      </c>
      <c r="G452" s="57">
        <v>0</v>
      </c>
      <c r="H452" s="57">
        <f>E452+F452-G452</f>
        <v>10000</v>
      </c>
      <c r="I452" s="57">
        <v>0</v>
      </c>
      <c r="J452" s="57">
        <f>H452-I452</f>
        <v>10000</v>
      </c>
    </row>
    <row r="453" spans="1:10" x14ac:dyDescent="0.25">
      <c r="A453" s="59" t="s">
        <v>451</v>
      </c>
      <c r="B453" s="58" t="s">
        <v>450</v>
      </c>
      <c r="C453" s="57">
        <v>36000</v>
      </c>
      <c r="D453" s="57">
        <v>36000</v>
      </c>
      <c r="E453" s="57">
        <v>0</v>
      </c>
      <c r="F453" s="57">
        <v>0</v>
      </c>
      <c r="G453" s="57">
        <v>0</v>
      </c>
      <c r="H453" s="57">
        <f>E453+F453-G453</f>
        <v>0</v>
      </c>
      <c r="I453" s="57">
        <v>0</v>
      </c>
      <c r="J453" s="57">
        <f>H453-I453</f>
        <v>0</v>
      </c>
    </row>
    <row r="454" spans="1:10" ht="22.5" x14ac:dyDescent="0.25">
      <c r="A454" s="59" t="s">
        <v>449</v>
      </c>
      <c r="B454" s="58" t="s">
        <v>448</v>
      </c>
      <c r="C454" s="57">
        <v>334000</v>
      </c>
      <c r="D454" s="57">
        <v>334000</v>
      </c>
      <c r="E454" s="57">
        <v>0</v>
      </c>
      <c r="F454" s="57">
        <v>164509</v>
      </c>
      <c r="G454" s="57">
        <v>135</v>
      </c>
      <c r="H454" s="57">
        <f>E454+F454-G454</f>
        <v>164374</v>
      </c>
      <c r="I454" s="57">
        <v>82254.5</v>
      </c>
      <c r="J454" s="57">
        <f>H454-I454</f>
        <v>82119.5</v>
      </c>
    </row>
    <row r="455" spans="1:10" x14ac:dyDescent="0.25">
      <c r="A455" s="59" t="s">
        <v>447</v>
      </c>
      <c r="B455" s="58" t="s">
        <v>446</v>
      </c>
      <c r="C455" s="57">
        <v>59341.57</v>
      </c>
      <c r="D455" s="57">
        <v>59341.57</v>
      </c>
      <c r="E455" s="57">
        <v>0</v>
      </c>
      <c r="F455" s="57">
        <v>0</v>
      </c>
      <c r="G455" s="57">
        <v>0</v>
      </c>
      <c r="H455" s="57">
        <f>E455+F455-G455</f>
        <v>0</v>
      </c>
      <c r="I455" s="57">
        <v>5840.11</v>
      </c>
      <c r="J455" s="57">
        <f>H455-I455</f>
        <v>-5840.11</v>
      </c>
    </row>
    <row r="456" spans="1:10" x14ac:dyDescent="0.25">
      <c r="A456" s="59" t="s">
        <v>445</v>
      </c>
      <c r="B456" s="58" t="s">
        <v>444</v>
      </c>
      <c r="C456" s="57">
        <v>40000</v>
      </c>
      <c r="D456" s="57">
        <v>40000</v>
      </c>
      <c r="E456" s="57">
        <v>0</v>
      </c>
      <c r="F456" s="57">
        <v>40000</v>
      </c>
      <c r="G456" s="57">
        <v>0</v>
      </c>
      <c r="H456" s="57">
        <f>E456+F456-G456</f>
        <v>40000</v>
      </c>
      <c r="I456" s="57">
        <v>0</v>
      </c>
      <c r="J456" s="57">
        <f>H456-I456</f>
        <v>40000</v>
      </c>
    </row>
    <row r="457" spans="1:10" x14ac:dyDescent="0.25">
      <c r="A457" s="59" t="s">
        <v>443</v>
      </c>
      <c r="B457" s="58" t="s">
        <v>442</v>
      </c>
      <c r="C457" s="57">
        <v>1400000</v>
      </c>
      <c r="D457" s="57">
        <v>1400000</v>
      </c>
      <c r="E457" s="57">
        <v>0</v>
      </c>
      <c r="F457" s="57">
        <v>0</v>
      </c>
      <c r="G457" s="57">
        <v>0</v>
      </c>
      <c r="H457" s="57">
        <f>E457+F457-G457</f>
        <v>0</v>
      </c>
      <c r="I457" s="57">
        <v>0</v>
      </c>
      <c r="J457" s="57">
        <f>H457-I457</f>
        <v>0</v>
      </c>
    </row>
    <row r="458" spans="1:10" x14ac:dyDescent="0.25">
      <c r="A458" s="59" t="s">
        <v>441</v>
      </c>
      <c r="B458" s="58" t="s">
        <v>440</v>
      </c>
      <c r="C458" s="57">
        <v>20000000</v>
      </c>
      <c r="D458" s="57">
        <v>20000000</v>
      </c>
      <c r="E458" s="57">
        <v>0</v>
      </c>
      <c r="F458" s="57">
        <v>20000000</v>
      </c>
      <c r="G458" s="57">
        <v>0</v>
      </c>
      <c r="H458" s="57">
        <f>E458+F458-G458</f>
        <v>20000000</v>
      </c>
      <c r="I458" s="57">
        <v>8424</v>
      </c>
      <c r="J458" s="57">
        <f>H458-I458</f>
        <v>19991576</v>
      </c>
    </row>
    <row r="459" spans="1:10" x14ac:dyDescent="0.25">
      <c r="A459" s="59" t="s">
        <v>439</v>
      </c>
      <c r="B459" s="58" t="s">
        <v>438</v>
      </c>
      <c r="C459" s="57">
        <v>3500000</v>
      </c>
      <c r="D459" s="57">
        <v>3500000</v>
      </c>
      <c r="E459" s="57">
        <v>0</v>
      </c>
      <c r="F459" s="57">
        <v>3500000</v>
      </c>
      <c r="G459" s="57">
        <v>0</v>
      </c>
      <c r="H459" s="57">
        <f>E459+F459-G459</f>
        <v>3500000</v>
      </c>
      <c r="I459" s="57">
        <v>0</v>
      </c>
      <c r="J459" s="57">
        <f>H459-I459</f>
        <v>3500000</v>
      </c>
    </row>
    <row r="460" spans="1:10" x14ac:dyDescent="0.25">
      <c r="A460" s="59" t="s">
        <v>437</v>
      </c>
      <c r="B460" s="58" t="s">
        <v>436</v>
      </c>
      <c r="C460" s="57">
        <v>4000000</v>
      </c>
      <c r="D460" s="57">
        <v>4000000</v>
      </c>
      <c r="E460" s="57">
        <v>0</v>
      </c>
      <c r="F460" s="57">
        <v>4000000</v>
      </c>
      <c r="G460" s="57">
        <v>0</v>
      </c>
      <c r="H460" s="57">
        <f>E460+F460-G460</f>
        <v>4000000</v>
      </c>
      <c r="I460" s="57">
        <v>0</v>
      </c>
      <c r="J460" s="57">
        <f>H460-I460</f>
        <v>4000000</v>
      </c>
    </row>
    <row r="461" spans="1:10" x14ac:dyDescent="0.25">
      <c r="A461" s="59" t="s">
        <v>435</v>
      </c>
      <c r="B461" s="58" t="s">
        <v>434</v>
      </c>
      <c r="C461" s="57">
        <v>420000</v>
      </c>
      <c r="D461" s="57">
        <v>420000</v>
      </c>
      <c r="E461" s="57">
        <v>0</v>
      </c>
      <c r="F461" s="57">
        <v>395322.88</v>
      </c>
      <c r="G461" s="57">
        <v>0</v>
      </c>
      <c r="H461" s="57">
        <f>E461+F461-G461</f>
        <v>395322.88</v>
      </c>
      <c r="I461" s="57">
        <v>0</v>
      </c>
      <c r="J461" s="57">
        <f>H461-I461</f>
        <v>395322.88</v>
      </c>
    </row>
    <row r="462" spans="1:10" x14ac:dyDescent="0.25">
      <c r="A462" s="59" t="s">
        <v>433</v>
      </c>
      <c r="B462" s="58" t="s">
        <v>432</v>
      </c>
      <c r="C462" s="57">
        <v>750000</v>
      </c>
      <c r="D462" s="57">
        <v>750000</v>
      </c>
      <c r="E462" s="57">
        <v>0</v>
      </c>
      <c r="F462" s="57">
        <v>0</v>
      </c>
      <c r="G462" s="57">
        <v>0</v>
      </c>
      <c r="H462" s="57">
        <f>E462+F462-G462</f>
        <v>0</v>
      </c>
      <c r="I462" s="57">
        <v>0</v>
      </c>
      <c r="J462" s="57">
        <f>H462-I462</f>
        <v>0</v>
      </c>
    </row>
    <row r="463" spans="1:10" x14ac:dyDescent="0.25">
      <c r="A463" s="59" t="s">
        <v>431</v>
      </c>
      <c r="B463" s="58" t="s">
        <v>430</v>
      </c>
      <c r="C463" s="57">
        <v>400000</v>
      </c>
      <c r="D463" s="57">
        <v>400000</v>
      </c>
      <c r="E463" s="57">
        <v>0</v>
      </c>
      <c r="F463" s="57">
        <v>0</v>
      </c>
      <c r="G463" s="57">
        <v>0</v>
      </c>
      <c r="H463" s="57">
        <f>E463+F463-G463</f>
        <v>0</v>
      </c>
      <c r="I463" s="57">
        <v>0</v>
      </c>
      <c r="J463" s="57">
        <f>H463-I463</f>
        <v>0</v>
      </c>
    </row>
    <row r="464" spans="1:10" ht="22.5" x14ac:dyDescent="0.25">
      <c r="A464" s="59" t="s">
        <v>429</v>
      </c>
      <c r="B464" s="58" t="s">
        <v>428</v>
      </c>
      <c r="C464" s="57">
        <v>400000</v>
      </c>
      <c r="D464" s="57">
        <v>400000</v>
      </c>
      <c r="E464" s="57">
        <v>0</v>
      </c>
      <c r="F464" s="57">
        <v>0</v>
      </c>
      <c r="G464" s="57">
        <v>0</v>
      </c>
      <c r="H464" s="57">
        <f>E464+F464-G464</f>
        <v>0</v>
      </c>
      <c r="I464" s="57">
        <v>0</v>
      </c>
      <c r="J464" s="57">
        <f>H464-I464</f>
        <v>0</v>
      </c>
    </row>
    <row r="465" spans="1:10" x14ac:dyDescent="0.25">
      <c r="A465" s="59" t="s">
        <v>427</v>
      </c>
      <c r="B465" s="58" t="s">
        <v>426</v>
      </c>
      <c r="C465" s="57">
        <v>310000</v>
      </c>
      <c r="D465" s="57">
        <v>310000</v>
      </c>
      <c r="E465" s="57">
        <v>0</v>
      </c>
      <c r="F465" s="57">
        <v>122953</v>
      </c>
      <c r="G465" s="57">
        <v>1955</v>
      </c>
      <c r="H465" s="57">
        <f>E465+F465-G465</f>
        <v>120998</v>
      </c>
      <c r="I465" s="57">
        <v>120781</v>
      </c>
      <c r="J465" s="57">
        <f>H465-I465</f>
        <v>217</v>
      </c>
    </row>
    <row r="466" spans="1:10" x14ac:dyDescent="0.25">
      <c r="A466" s="59" t="s">
        <v>425</v>
      </c>
      <c r="B466" s="58" t="s">
        <v>424</v>
      </c>
      <c r="C466" s="57">
        <v>100000</v>
      </c>
      <c r="D466" s="57">
        <v>100000</v>
      </c>
      <c r="E466" s="57">
        <v>0</v>
      </c>
      <c r="F466" s="57">
        <v>97505</v>
      </c>
      <c r="G466" s="57">
        <v>0</v>
      </c>
      <c r="H466" s="57">
        <f>E466+F466-G466</f>
        <v>97505</v>
      </c>
      <c r="I466" s="57">
        <v>45900</v>
      </c>
      <c r="J466" s="57">
        <f>H466-I466</f>
        <v>51605</v>
      </c>
    </row>
    <row r="467" spans="1:10" x14ac:dyDescent="0.25">
      <c r="A467" s="59" t="s">
        <v>423</v>
      </c>
      <c r="B467" s="58" t="s">
        <v>422</v>
      </c>
      <c r="C467" s="57">
        <v>90000</v>
      </c>
      <c r="D467" s="57">
        <v>90000</v>
      </c>
      <c r="E467" s="57">
        <v>0</v>
      </c>
      <c r="F467" s="57">
        <v>90000</v>
      </c>
      <c r="G467" s="57">
        <v>0</v>
      </c>
      <c r="H467" s="57">
        <f>E467+F467-G467</f>
        <v>90000</v>
      </c>
      <c r="I467" s="57">
        <v>12835.68</v>
      </c>
      <c r="J467" s="57">
        <f>H467-I467</f>
        <v>77164.320000000007</v>
      </c>
    </row>
    <row r="468" spans="1:10" ht="22.5" x14ac:dyDescent="0.25">
      <c r="A468" s="59" t="s">
        <v>421</v>
      </c>
      <c r="B468" s="58" t="s">
        <v>420</v>
      </c>
      <c r="C468" s="57">
        <v>900000</v>
      </c>
      <c r="D468" s="57">
        <v>900000</v>
      </c>
      <c r="E468" s="57">
        <v>0</v>
      </c>
      <c r="F468" s="57">
        <v>900000</v>
      </c>
      <c r="G468" s="57">
        <v>0</v>
      </c>
      <c r="H468" s="57">
        <f>E468+F468-G468</f>
        <v>900000</v>
      </c>
      <c r="I468" s="57">
        <v>87481.58</v>
      </c>
      <c r="J468" s="57">
        <f>H468-I468</f>
        <v>812518.42</v>
      </c>
    </row>
    <row r="469" spans="1:10" x14ac:dyDescent="0.25">
      <c r="A469" s="59" t="s">
        <v>419</v>
      </c>
      <c r="B469" s="58" t="s">
        <v>418</v>
      </c>
      <c r="C469" s="57">
        <v>95000</v>
      </c>
      <c r="D469" s="57">
        <v>95000</v>
      </c>
      <c r="E469" s="57">
        <v>0</v>
      </c>
      <c r="F469" s="57">
        <v>0</v>
      </c>
      <c r="G469" s="57">
        <v>0</v>
      </c>
      <c r="H469" s="57">
        <f>E469+F469-G469</f>
        <v>0</v>
      </c>
      <c r="I469" s="57">
        <v>0</v>
      </c>
      <c r="J469" s="57">
        <f>H469-I469</f>
        <v>0</v>
      </c>
    </row>
    <row r="470" spans="1:10" x14ac:dyDescent="0.25">
      <c r="A470" s="59" t="s">
        <v>417</v>
      </c>
      <c r="B470" s="58" t="s">
        <v>416</v>
      </c>
      <c r="C470" s="57">
        <v>102000</v>
      </c>
      <c r="D470" s="57">
        <v>102000</v>
      </c>
      <c r="E470" s="57">
        <v>0</v>
      </c>
      <c r="F470" s="57">
        <v>100000</v>
      </c>
      <c r="G470" s="57">
        <v>0</v>
      </c>
      <c r="H470" s="57">
        <f>E470+F470-G470</f>
        <v>100000</v>
      </c>
      <c r="I470" s="57">
        <v>0</v>
      </c>
      <c r="J470" s="57">
        <f>H470-I470</f>
        <v>100000</v>
      </c>
    </row>
    <row r="471" spans="1:10" ht="22.5" x14ac:dyDescent="0.25">
      <c r="A471" s="59" t="s">
        <v>415</v>
      </c>
      <c r="B471" s="58" t="s">
        <v>414</v>
      </c>
      <c r="C471" s="57">
        <v>400000</v>
      </c>
      <c r="D471" s="57">
        <v>400000</v>
      </c>
      <c r="E471" s="57">
        <v>0</v>
      </c>
      <c r="F471" s="57">
        <v>192603.79</v>
      </c>
      <c r="G471" s="57">
        <v>3024.78</v>
      </c>
      <c r="H471" s="57">
        <f>E471+F471-G471</f>
        <v>189579.01</v>
      </c>
      <c r="I471" s="57">
        <v>89225</v>
      </c>
      <c r="J471" s="57">
        <f>H471-I471</f>
        <v>100354.01000000001</v>
      </c>
    </row>
    <row r="472" spans="1:10" x14ac:dyDescent="0.25">
      <c r="A472" s="59" t="s">
        <v>413</v>
      </c>
      <c r="B472" s="58" t="s">
        <v>412</v>
      </c>
      <c r="C472" s="57">
        <v>402500</v>
      </c>
      <c r="D472" s="57">
        <v>402500</v>
      </c>
      <c r="E472" s="57">
        <v>0</v>
      </c>
      <c r="F472" s="57">
        <v>347571.28</v>
      </c>
      <c r="G472" s="57">
        <v>18701.599999999999</v>
      </c>
      <c r="H472" s="57">
        <f>E472+F472-G472</f>
        <v>328869.68000000005</v>
      </c>
      <c r="I472" s="57">
        <v>29815</v>
      </c>
      <c r="J472" s="57">
        <f>H472-I472</f>
        <v>299054.68000000005</v>
      </c>
    </row>
    <row r="473" spans="1:10" x14ac:dyDescent="0.25">
      <c r="A473" s="59" t="s">
        <v>411</v>
      </c>
      <c r="B473" s="58" t="s">
        <v>410</v>
      </c>
      <c r="C473" s="57">
        <v>30000</v>
      </c>
      <c r="D473" s="57">
        <v>30000</v>
      </c>
      <c r="E473" s="57">
        <v>0</v>
      </c>
      <c r="F473" s="57">
        <v>9960</v>
      </c>
      <c r="G473" s="57">
        <v>0</v>
      </c>
      <c r="H473" s="57">
        <f>E473+F473-G473</f>
        <v>9960</v>
      </c>
      <c r="I473" s="57">
        <v>0</v>
      </c>
      <c r="J473" s="57">
        <f>H473-I473</f>
        <v>9960</v>
      </c>
    </row>
    <row r="474" spans="1:10" x14ac:dyDescent="0.25">
      <c r="A474" s="59" t="s">
        <v>409</v>
      </c>
      <c r="B474" s="58" t="s">
        <v>408</v>
      </c>
      <c r="C474" s="57">
        <v>125000</v>
      </c>
      <c r="D474" s="57">
        <v>125000</v>
      </c>
      <c r="E474" s="57">
        <v>0</v>
      </c>
      <c r="F474" s="57">
        <v>0</v>
      </c>
      <c r="G474" s="57">
        <v>0</v>
      </c>
      <c r="H474" s="57">
        <f>E474+F474-G474</f>
        <v>0</v>
      </c>
      <c r="I474" s="57">
        <v>0</v>
      </c>
      <c r="J474" s="57">
        <f>H474-I474</f>
        <v>0</v>
      </c>
    </row>
    <row r="475" spans="1:10" x14ac:dyDescent="0.25">
      <c r="A475" s="59" t="s">
        <v>407</v>
      </c>
      <c r="B475" s="58" t="s">
        <v>406</v>
      </c>
      <c r="C475" s="57">
        <v>200037.15</v>
      </c>
      <c r="D475" s="57">
        <v>200037.15</v>
      </c>
      <c r="E475" s="57">
        <v>0</v>
      </c>
      <c r="F475" s="57">
        <v>150000</v>
      </c>
      <c r="G475" s="57">
        <v>0</v>
      </c>
      <c r="H475" s="57">
        <f>E475+F475-G475</f>
        <v>150000</v>
      </c>
      <c r="I475" s="57">
        <v>35530.14</v>
      </c>
      <c r="J475" s="57">
        <f>H475-I475</f>
        <v>114469.86</v>
      </c>
    </row>
    <row r="476" spans="1:10" x14ac:dyDescent="0.25">
      <c r="A476" s="59" t="s">
        <v>405</v>
      </c>
      <c r="B476" s="58" t="s">
        <v>404</v>
      </c>
      <c r="C476" s="57">
        <v>1001195.37</v>
      </c>
      <c r="D476" s="57">
        <v>1001195.37</v>
      </c>
      <c r="E476" s="57">
        <v>0</v>
      </c>
      <c r="F476" s="57">
        <v>1395285</v>
      </c>
      <c r="G476" s="57">
        <v>580369.23</v>
      </c>
      <c r="H476" s="57">
        <f>E476+F476-G476</f>
        <v>814915.77</v>
      </c>
      <c r="I476" s="57">
        <v>188691.98</v>
      </c>
      <c r="J476" s="57">
        <f>H476-I476</f>
        <v>626223.79</v>
      </c>
    </row>
    <row r="477" spans="1:10" x14ac:dyDescent="0.25">
      <c r="A477" s="59" t="s">
        <v>403</v>
      </c>
      <c r="B477" s="58" t="s">
        <v>402</v>
      </c>
      <c r="C477" s="57">
        <v>12610000</v>
      </c>
      <c r="D477" s="57">
        <v>12610000</v>
      </c>
      <c r="E477" s="57">
        <v>0</v>
      </c>
      <c r="F477" s="57">
        <v>13010157</v>
      </c>
      <c r="G477" s="57">
        <v>710000</v>
      </c>
      <c r="H477" s="57">
        <f>E477+F477-G477</f>
        <v>12300157</v>
      </c>
      <c r="I477" s="57">
        <v>3530151.95</v>
      </c>
      <c r="J477" s="57">
        <f>H477-I477</f>
        <v>8770005.0500000007</v>
      </c>
    </row>
    <row r="478" spans="1:10" x14ac:dyDescent="0.25">
      <c r="A478" s="59" t="s">
        <v>401</v>
      </c>
      <c r="B478" s="58" t="s">
        <v>400</v>
      </c>
      <c r="C478" s="57">
        <v>150000</v>
      </c>
      <c r="D478" s="57">
        <v>150000</v>
      </c>
      <c r="E478" s="57">
        <v>0</v>
      </c>
      <c r="F478" s="57">
        <v>0</v>
      </c>
      <c r="G478" s="57">
        <v>0</v>
      </c>
      <c r="H478" s="57">
        <f>E478+F478-G478</f>
        <v>0</v>
      </c>
      <c r="I478" s="57">
        <v>0</v>
      </c>
      <c r="J478" s="57">
        <f>H478-I478</f>
        <v>0</v>
      </c>
    </row>
    <row r="479" spans="1:10" ht="22.5" x14ac:dyDescent="0.25">
      <c r="A479" s="59" t="s">
        <v>399</v>
      </c>
      <c r="B479" s="58" t="s">
        <v>398</v>
      </c>
      <c r="C479" s="57">
        <v>1774640</v>
      </c>
      <c r="D479" s="57">
        <v>1774640</v>
      </c>
      <c r="E479" s="57">
        <v>0</v>
      </c>
      <c r="F479" s="57">
        <v>0</v>
      </c>
      <c r="G479" s="57">
        <v>0</v>
      </c>
      <c r="H479" s="57">
        <f>E479+F479-G479</f>
        <v>0</v>
      </c>
      <c r="I479" s="57">
        <v>0</v>
      </c>
      <c r="J479" s="57">
        <f>H479-I479</f>
        <v>0</v>
      </c>
    </row>
    <row r="480" spans="1:10" ht="22.5" x14ac:dyDescent="0.25">
      <c r="A480" s="59" t="s">
        <v>397</v>
      </c>
      <c r="B480" s="58" t="s">
        <v>396</v>
      </c>
      <c r="C480" s="57">
        <v>15500</v>
      </c>
      <c r="D480" s="57">
        <v>15500</v>
      </c>
      <c r="E480" s="57">
        <v>0</v>
      </c>
      <c r="F480" s="57">
        <v>1708</v>
      </c>
      <c r="G480" s="57">
        <v>0</v>
      </c>
      <c r="H480" s="57">
        <f>E480+F480-G480</f>
        <v>1708</v>
      </c>
      <c r="I480" s="57">
        <v>210</v>
      </c>
      <c r="J480" s="57">
        <f>H480-I480</f>
        <v>1498</v>
      </c>
    </row>
    <row r="481" spans="1:10" x14ac:dyDescent="0.25">
      <c r="A481" s="59" t="s">
        <v>395</v>
      </c>
      <c r="B481" s="58" t="s">
        <v>394</v>
      </c>
      <c r="C481" s="57">
        <v>500000</v>
      </c>
      <c r="D481" s="57">
        <v>500000</v>
      </c>
      <c r="E481" s="57">
        <v>0</v>
      </c>
      <c r="F481" s="57">
        <v>338883.65</v>
      </c>
      <c r="G481" s="57">
        <v>0</v>
      </c>
      <c r="H481" s="57">
        <f>E481+F481-G481</f>
        <v>338883.65</v>
      </c>
      <c r="I481" s="57">
        <v>17160</v>
      </c>
      <c r="J481" s="57">
        <f>H481-I481</f>
        <v>321723.65000000002</v>
      </c>
    </row>
    <row r="482" spans="1:10" x14ac:dyDescent="0.25">
      <c r="A482" s="59" t="s">
        <v>393</v>
      </c>
      <c r="B482" s="58" t="s">
        <v>392</v>
      </c>
      <c r="C482" s="57">
        <v>57000</v>
      </c>
      <c r="D482" s="57">
        <v>57000</v>
      </c>
      <c r="E482" s="57">
        <v>0</v>
      </c>
      <c r="F482" s="57">
        <v>0</v>
      </c>
      <c r="G482" s="57">
        <v>0</v>
      </c>
      <c r="H482" s="57">
        <f>E482+F482-G482</f>
        <v>0</v>
      </c>
      <c r="I482" s="57">
        <v>0</v>
      </c>
      <c r="J482" s="57">
        <f>H482-I482</f>
        <v>0</v>
      </c>
    </row>
    <row r="483" spans="1:10" x14ac:dyDescent="0.25">
      <c r="A483" s="59" t="s">
        <v>391</v>
      </c>
      <c r="B483" s="58" t="s">
        <v>390</v>
      </c>
      <c r="C483" s="57">
        <v>50000</v>
      </c>
      <c r="D483" s="57">
        <v>50000</v>
      </c>
      <c r="E483" s="57">
        <v>0</v>
      </c>
      <c r="F483" s="57">
        <v>6255.55</v>
      </c>
      <c r="G483" s="57">
        <v>0</v>
      </c>
      <c r="H483" s="57">
        <f>E483+F483-G483</f>
        <v>6255.55</v>
      </c>
      <c r="I483" s="57">
        <v>0</v>
      </c>
      <c r="J483" s="57">
        <f>H483-I483</f>
        <v>6255.55</v>
      </c>
    </row>
    <row r="484" spans="1:10" ht="22.5" x14ac:dyDescent="0.25">
      <c r="A484" s="59" t="s">
        <v>389</v>
      </c>
      <c r="B484" s="58" t="s">
        <v>388</v>
      </c>
      <c r="C484" s="57">
        <v>480000</v>
      </c>
      <c r="D484" s="57">
        <v>480000</v>
      </c>
      <c r="E484" s="57">
        <v>0</v>
      </c>
      <c r="F484" s="57">
        <v>480000</v>
      </c>
      <c r="G484" s="57">
        <v>0</v>
      </c>
      <c r="H484" s="57">
        <f>E484+F484-G484</f>
        <v>480000</v>
      </c>
      <c r="I484" s="57">
        <v>154127.65</v>
      </c>
      <c r="J484" s="57">
        <f>H484-I484</f>
        <v>325872.34999999998</v>
      </c>
    </row>
    <row r="485" spans="1:10" x14ac:dyDescent="0.25">
      <c r="A485" s="59" t="s">
        <v>387</v>
      </c>
      <c r="B485" s="58" t="s">
        <v>386</v>
      </c>
      <c r="C485" s="57">
        <v>705824.45</v>
      </c>
      <c r="D485" s="57">
        <v>705824.45</v>
      </c>
      <c r="E485" s="57">
        <v>0</v>
      </c>
      <c r="F485" s="57">
        <v>705824.45</v>
      </c>
      <c r="G485" s="57">
        <v>0</v>
      </c>
      <c r="H485" s="57">
        <f>E485+F485-G485</f>
        <v>705824.45</v>
      </c>
      <c r="I485" s="57">
        <v>201803.73</v>
      </c>
      <c r="J485" s="57">
        <f>H485-I485</f>
        <v>504020.72</v>
      </c>
    </row>
    <row r="486" spans="1:10" x14ac:dyDescent="0.25">
      <c r="A486" s="59" t="s">
        <v>385</v>
      </c>
      <c r="B486" s="58" t="s">
        <v>384</v>
      </c>
      <c r="C486" s="57">
        <v>780000</v>
      </c>
      <c r="D486" s="57">
        <v>780000</v>
      </c>
      <c r="E486" s="57">
        <v>0</v>
      </c>
      <c r="F486" s="57">
        <v>865900</v>
      </c>
      <c r="G486" s="57">
        <v>99850.82</v>
      </c>
      <c r="H486" s="57">
        <f>E486+F486-G486</f>
        <v>766049.17999999993</v>
      </c>
      <c r="I486" s="57">
        <v>761927.54</v>
      </c>
      <c r="J486" s="57">
        <f>H486-I486</f>
        <v>4121.6399999998976</v>
      </c>
    </row>
    <row r="487" spans="1:10" x14ac:dyDescent="0.25">
      <c r="A487" s="59" t="s">
        <v>383</v>
      </c>
      <c r="B487" s="58" t="s">
        <v>382</v>
      </c>
      <c r="C487" s="57">
        <v>600000</v>
      </c>
      <c r="D487" s="57">
        <v>600000</v>
      </c>
      <c r="E487" s="57">
        <v>0</v>
      </c>
      <c r="F487" s="57">
        <v>374800</v>
      </c>
      <c r="G487" s="57">
        <v>7850</v>
      </c>
      <c r="H487" s="57">
        <f>E487+F487-G487</f>
        <v>366950</v>
      </c>
      <c r="I487" s="57">
        <v>11130</v>
      </c>
      <c r="J487" s="57">
        <f>H487-I487</f>
        <v>355820</v>
      </c>
    </row>
    <row r="488" spans="1:10" ht="22.5" x14ac:dyDescent="0.25">
      <c r="A488" s="59" t="s">
        <v>381</v>
      </c>
      <c r="B488" s="58" t="s">
        <v>380</v>
      </c>
      <c r="C488" s="57">
        <v>28000000</v>
      </c>
      <c r="D488" s="57">
        <v>28000000</v>
      </c>
      <c r="E488" s="57">
        <v>0</v>
      </c>
      <c r="F488" s="57">
        <v>27926244</v>
      </c>
      <c r="G488" s="57">
        <v>0</v>
      </c>
      <c r="H488" s="57">
        <f>E488+F488-G488</f>
        <v>27926244</v>
      </c>
      <c r="I488" s="57">
        <v>1110000</v>
      </c>
      <c r="J488" s="57">
        <f>H488-I488</f>
        <v>26816244</v>
      </c>
    </row>
    <row r="489" spans="1:10" ht="22.5" x14ac:dyDescent="0.25">
      <c r="A489" s="59" t="s">
        <v>379</v>
      </c>
      <c r="B489" s="58" t="s">
        <v>378</v>
      </c>
      <c r="C489" s="57">
        <v>19157860.43</v>
      </c>
      <c r="D489" s="57">
        <v>19157860.43</v>
      </c>
      <c r="E489" s="57">
        <v>0</v>
      </c>
      <c r="F489" s="57">
        <v>18980000</v>
      </c>
      <c r="G489" s="57">
        <v>0</v>
      </c>
      <c r="H489" s="57">
        <f>E489+F489-G489</f>
        <v>18980000</v>
      </c>
      <c r="I489" s="57">
        <v>1979740</v>
      </c>
      <c r="J489" s="57">
        <f>H489-I489</f>
        <v>17000260</v>
      </c>
    </row>
    <row r="490" spans="1:10" x14ac:dyDescent="0.25">
      <c r="A490" s="59" t="s">
        <v>377</v>
      </c>
      <c r="B490" s="58" t="s">
        <v>376</v>
      </c>
      <c r="C490" s="57">
        <v>200000</v>
      </c>
      <c r="D490" s="57">
        <v>200000</v>
      </c>
      <c r="E490" s="57">
        <v>0</v>
      </c>
      <c r="F490" s="57">
        <v>0</v>
      </c>
      <c r="G490" s="57">
        <v>0</v>
      </c>
      <c r="H490" s="57">
        <f>E490+F490-G490</f>
        <v>0</v>
      </c>
      <c r="I490" s="57">
        <v>0</v>
      </c>
      <c r="J490" s="57">
        <f>H490-I490</f>
        <v>0</v>
      </c>
    </row>
    <row r="491" spans="1:10" ht="22.5" x14ac:dyDescent="0.25">
      <c r="A491" s="59" t="s">
        <v>375</v>
      </c>
      <c r="B491" s="58" t="s">
        <v>374</v>
      </c>
      <c r="C491" s="57">
        <v>1870587</v>
      </c>
      <c r="D491" s="57">
        <v>1870587</v>
      </c>
      <c r="E491" s="57">
        <v>0</v>
      </c>
      <c r="F491" s="57">
        <v>1870587</v>
      </c>
      <c r="G491" s="57">
        <v>0</v>
      </c>
      <c r="H491" s="57">
        <f>E491+F491-G491</f>
        <v>1870587</v>
      </c>
      <c r="I491" s="57">
        <v>300000</v>
      </c>
      <c r="J491" s="57">
        <f>H491-I491</f>
        <v>1570587</v>
      </c>
    </row>
    <row r="492" spans="1:10" ht="22.5" x14ac:dyDescent="0.25">
      <c r="A492" s="59" t="s">
        <v>373</v>
      </c>
      <c r="B492" s="58" t="s">
        <v>372</v>
      </c>
      <c r="C492" s="57">
        <v>69557.72</v>
      </c>
      <c r="D492" s="57">
        <v>69557.72</v>
      </c>
      <c r="E492" s="57">
        <v>0</v>
      </c>
      <c r="F492" s="57">
        <v>400000</v>
      </c>
      <c r="G492" s="57">
        <v>330442.28000000003</v>
      </c>
      <c r="H492" s="57">
        <f>E492+F492-G492</f>
        <v>69557.719999999972</v>
      </c>
      <c r="I492" s="57">
        <v>69557.72</v>
      </c>
      <c r="J492" s="57">
        <f>H492-I492</f>
        <v>0</v>
      </c>
    </row>
    <row r="493" spans="1:10" x14ac:dyDescent="0.25">
      <c r="A493" s="59" t="s">
        <v>371</v>
      </c>
      <c r="B493" s="58" t="s">
        <v>370</v>
      </c>
      <c r="C493" s="57">
        <v>80000</v>
      </c>
      <c r="D493" s="57">
        <v>80000</v>
      </c>
      <c r="E493" s="57">
        <v>0</v>
      </c>
      <c r="F493" s="57">
        <v>60800</v>
      </c>
      <c r="G493" s="57">
        <v>0</v>
      </c>
      <c r="H493" s="57">
        <f>E493+F493-G493</f>
        <v>60800</v>
      </c>
      <c r="I493" s="57">
        <v>38690.300000000003</v>
      </c>
      <c r="J493" s="57">
        <f>H493-I493</f>
        <v>22109.699999999997</v>
      </c>
    </row>
    <row r="494" spans="1:10" x14ac:dyDescent="0.25">
      <c r="A494" s="59" t="s">
        <v>369</v>
      </c>
      <c r="B494" s="58" t="s">
        <v>368</v>
      </c>
      <c r="C494" s="57">
        <v>2180000</v>
      </c>
      <c r="D494" s="57">
        <v>2180000</v>
      </c>
      <c r="E494" s="57">
        <v>0</v>
      </c>
      <c r="F494" s="57">
        <v>449005</v>
      </c>
      <c r="G494" s="57">
        <v>0</v>
      </c>
      <c r="H494" s="57">
        <f>E494+F494-G494</f>
        <v>449005</v>
      </c>
      <c r="I494" s="57">
        <v>11830</v>
      </c>
      <c r="J494" s="57">
        <f>H494-I494</f>
        <v>437175</v>
      </c>
    </row>
    <row r="495" spans="1:10" x14ac:dyDescent="0.25">
      <c r="A495" s="59" t="s">
        <v>367</v>
      </c>
      <c r="B495" s="58" t="s">
        <v>366</v>
      </c>
      <c r="C495" s="57">
        <v>34280</v>
      </c>
      <c r="D495" s="57">
        <v>34280</v>
      </c>
      <c r="E495" s="57">
        <v>0</v>
      </c>
      <c r="F495" s="57">
        <v>32700</v>
      </c>
      <c r="G495" s="57">
        <v>0</v>
      </c>
      <c r="H495" s="57">
        <f>E495+F495-G495</f>
        <v>32700</v>
      </c>
      <c r="I495" s="57">
        <v>1550</v>
      </c>
      <c r="J495" s="57">
        <f>H495-I495</f>
        <v>31150</v>
      </c>
    </row>
    <row r="496" spans="1:10" ht="22.5" x14ac:dyDescent="0.25">
      <c r="A496" s="59" t="s">
        <v>365</v>
      </c>
      <c r="B496" s="58" t="s">
        <v>364</v>
      </c>
      <c r="C496" s="57">
        <v>390000</v>
      </c>
      <c r="D496" s="57">
        <v>390000</v>
      </c>
      <c r="E496" s="57">
        <v>0</v>
      </c>
      <c r="F496" s="57">
        <v>390000</v>
      </c>
      <c r="G496" s="57">
        <v>0</v>
      </c>
      <c r="H496" s="57">
        <f>E496+F496-G496</f>
        <v>390000</v>
      </c>
      <c r="I496" s="57">
        <v>11005.62</v>
      </c>
      <c r="J496" s="57">
        <f>H496-I496</f>
        <v>378994.38</v>
      </c>
    </row>
    <row r="497" spans="1:10" ht="22.5" x14ac:dyDescent="0.25">
      <c r="A497" s="59" t="s">
        <v>363</v>
      </c>
      <c r="B497" s="58" t="s">
        <v>362</v>
      </c>
      <c r="C497" s="57">
        <v>309958.77</v>
      </c>
      <c r="D497" s="57">
        <v>309958.77</v>
      </c>
      <c r="E497" s="57">
        <v>0</v>
      </c>
      <c r="F497" s="57">
        <v>80720</v>
      </c>
      <c r="G497" s="57">
        <v>40000</v>
      </c>
      <c r="H497" s="57">
        <f>E497+F497-G497</f>
        <v>40720</v>
      </c>
      <c r="I497" s="57">
        <v>12720</v>
      </c>
      <c r="J497" s="57">
        <f>H497-I497</f>
        <v>28000</v>
      </c>
    </row>
    <row r="498" spans="1:10" x14ac:dyDescent="0.25">
      <c r="A498" s="59" t="s">
        <v>361</v>
      </c>
      <c r="B498" s="58" t="s">
        <v>360</v>
      </c>
      <c r="C498" s="57">
        <v>7500</v>
      </c>
      <c r="D498" s="57">
        <v>7500</v>
      </c>
      <c r="E498" s="57">
        <v>0</v>
      </c>
      <c r="F498" s="57">
        <v>0</v>
      </c>
      <c r="G498" s="57">
        <v>0</v>
      </c>
      <c r="H498" s="57">
        <f>E498+F498-G498</f>
        <v>0</v>
      </c>
      <c r="I498" s="57">
        <v>0</v>
      </c>
      <c r="J498" s="57">
        <f>H498-I498</f>
        <v>0</v>
      </c>
    </row>
    <row r="499" spans="1:10" x14ac:dyDescent="0.25">
      <c r="A499" s="59" t="s">
        <v>359</v>
      </c>
      <c r="B499" s="58" t="s">
        <v>358</v>
      </c>
      <c r="C499" s="57">
        <v>200000</v>
      </c>
      <c r="D499" s="57">
        <v>200000</v>
      </c>
      <c r="E499" s="57">
        <v>0</v>
      </c>
      <c r="F499" s="57">
        <v>0</v>
      </c>
      <c r="G499" s="57">
        <v>0</v>
      </c>
      <c r="H499" s="57">
        <f>E499+F499-G499</f>
        <v>0</v>
      </c>
      <c r="I499" s="57">
        <v>0</v>
      </c>
      <c r="J499" s="57">
        <f>H499-I499</f>
        <v>0</v>
      </c>
    </row>
    <row r="500" spans="1:10" ht="22.5" x14ac:dyDescent="0.25">
      <c r="A500" s="59" t="s">
        <v>357</v>
      </c>
      <c r="B500" s="58" t="s">
        <v>356</v>
      </c>
      <c r="C500" s="57">
        <v>505000</v>
      </c>
      <c r="D500" s="57">
        <v>505000</v>
      </c>
      <c r="E500" s="57">
        <v>0</v>
      </c>
      <c r="F500" s="57">
        <v>500000</v>
      </c>
      <c r="G500" s="57">
        <v>0</v>
      </c>
      <c r="H500" s="57">
        <f>E500+F500-G500</f>
        <v>500000</v>
      </c>
      <c r="I500" s="57">
        <v>52758.32</v>
      </c>
      <c r="J500" s="57">
        <f>H500-I500</f>
        <v>447241.68</v>
      </c>
    </row>
    <row r="501" spans="1:10" ht="22.5" x14ac:dyDescent="0.25">
      <c r="A501" s="59" t="s">
        <v>355</v>
      </c>
      <c r="B501" s="58" t="s">
        <v>354</v>
      </c>
      <c r="C501" s="57">
        <v>270000</v>
      </c>
      <c r="D501" s="57">
        <v>270000</v>
      </c>
      <c r="E501" s="57">
        <v>0</v>
      </c>
      <c r="F501" s="57">
        <v>270000</v>
      </c>
      <c r="G501" s="57">
        <v>0</v>
      </c>
      <c r="H501" s="57">
        <f>E501+F501-G501</f>
        <v>270000</v>
      </c>
      <c r="I501" s="57">
        <v>0</v>
      </c>
      <c r="J501" s="57">
        <f>H501-I501</f>
        <v>270000</v>
      </c>
    </row>
    <row r="502" spans="1:10" ht="22.5" x14ac:dyDescent="0.25">
      <c r="A502" s="59" t="s">
        <v>353</v>
      </c>
      <c r="B502" s="58" t="s">
        <v>352</v>
      </c>
      <c r="C502" s="57">
        <v>16000000</v>
      </c>
      <c r="D502" s="57">
        <v>16000000</v>
      </c>
      <c r="E502" s="57">
        <v>0</v>
      </c>
      <c r="F502" s="57">
        <v>16000000</v>
      </c>
      <c r="G502" s="57">
        <v>0</v>
      </c>
      <c r="H502" s="57">
        <f>E502+F502-G502</f>
        <v>16000000</v>
      </c>
      <c r="I502" s="57">
        <v>8825.0400000000009</v>
      </c>
      <c r="J502" s="57">
        <f>H502-I502</f>
        <v>15991174.960000001</v>
      </c>
    </row>
    <row r="503" spans="1:10" x14ac:dyDescent="0.25">
      <c r="A503" s="59" t="s">
        <v>351</v>
      </c>
      <c r="B503" s="58" t="s">
        <v>350</v>
      </c>
      <c r="C503" s="57">
        <v>360000</v>
      </c>
      <c r="D503" s="57">
        <v>360000</v>
      </c>
      <c r="E503" s="57">
        <v>0</v>
      </c>
      <c r="F503" s="57">
        <v>0</v>
      </c>
      <c r="G503" s="57">
        <v>0</v>
      </c>
      <c r="H503" s="57">
        <f>E503+F503-G503</f>
        <v>0</v>
      </c>
      <c r="I503" s="57">
        <v>0</v>
      </c>
      <c r="J503" s="57">
        <f>H503-I503</f>
        <v>0</v>
      </c>
    </row>
    <row r="504" spans="1:10" ht="22.5" x14ac:dyDescent="0.25">
      <c r="A504" s="59" t="s">
        <v>349</v>
      </c>
      <c r="B504" s="58" t="s">
        <v>348</v>
      </c>
      <c r="C504" s="57">
        <v>80000</v>
      </c>
      <c r="D504" s="57">
        <v>80000</v>
      </c>
      <c r="E504" s="57">
        <v>0</v>
      </c>
      <c r="F504" s="57">
        <v>30000</v>
      </c>
      <c r="G504" s="57">
        <v>14303.54</v>
      </c>
      <c r="H504" s="57">
        <f>E504+F504-G504</f>
        <v>15696.46</v>
      </c>
      <c r="I504" s="57">
        <v>15696.46</v>
      </c>
      <c r="J504" s="57">
        <f>H504-I504</f>
        <v>0</v>
      </c>
    </row>
    <row r="505" spans="1:10" ht="22.5" x14ac:dyDescent="0.25">
      <c r="A505" s="59" t="s">
        <v>347</v>
      </c>
      <c r="B505" s="58" t="s">
        <v>346</v>
      </c>
      <c r="C505" s="57">
        <v>3735211.02</v>
      </c>
      <c r="D505" s="57">
        <v>3735211.02</v>
      </c>
      <c r="E505" s="57">
        <v>0</v>
      </c>
      <c r="F505" s="57">
        <v>3714382.11</v>
      </c>
      <c r="G505" s="57">
        <v>558317.23</v>
      </c>
      <c r="H505" s="57">
        <f>E505+F505-G505</f>
        <v>3156064.88</v>
      </c>
      <c r="I505" s="57">
        <v>845194.77</v>
      </c>
      <c r="J505" s="57">
        <f>H505-I505</f>
        <v>2310870.11</v>
      </c>
    </row>
    <row r="506" spans="1:10" x14ac:dyDescent="0.25">
      <c r="A506" s="59" t="s">
        <v>345</v>
      </c>
      <c r="B506" s="58" t="s">
        <v>344</v>
      </c>
      <c r="C506" s="57">
        <v>1800000</v>
      </c>
      <c r="D506" s="57">
        <v>1800000</v>
      </c>
      <c r="E506" s="57">
        <v>0</v>
      </c>
      <c r="F506" s="57">
        <v>1725510.65</v>
      </c>
      <c r="G506" s="57">
        <v>412030</v>
      </c>
      <c r="H506" s="57">
        <f>E506+F506-G506</f>
        <v>1313480.6499999999</v>
      </c>
      <c r="I506" s="57">
        <v>42656.18</v>
      </c>
      <c r="J506" s="57">
        <f>H506-I506</f>
        <v>1270824.47</v>
      </c>
    </row>
    <row r="507" spans="1:10" x14ac:dyDescent="0.25">
      <c r="A507" s="59" t="s">
        <v>343</v>
      </c>
      <c r="B507" s="58" t="s">
        <v>342</v>
      </c>
      <c r="C507" s="57">
        <v>300000</v>
      </c>
      <c r="D507" s="57">
        <v>300000</v>
      </c>
      <c r="E507" s="57">
        <v>0</v>
      </c>
      <c r="F507" s="57">
        <v>5866.53</v>
      </c>
      <c r="G507" s="57">
        <v>0</v>
      </c>
      <c r="H507" s="57">
        <f>E507+F507-G507</f>
        <v>5866.53</v>
      </c>
      <c r="I507" s="57">
        <v>5866.53</v>
      </c>
      <c r="J507" s="57">
        <f>H507-I507</f>
        <v>0</v>
      </c>
    </row>
    <row r="508" spans="1:10" ht="22.5" x14ac:dyDescent="0.25">
      <c r="A508" s="59" t="s">
        <v>341</v>
      </c>
      <c r="B508" s="58" t="s">
        <v>340</v>
      </c>
      <c r="C508" s="57">
        <v>6300000</v>
      </c>
      <c r="D508" s="57">
        <v>6300000</v>
      </c>
      <c r="E508" s="57">
        <v>0</v>
      </c>
      <c r="F508" s="57">
        <v>6300000</v>
      </c>
      <c r="G508" s="57">
        <v>0</v>
      </c>
      <c r="H508" s="57">
        <f>E508+F508-G508</f>
        <v>6300000</v>
      </c>
      <c r="I508" s="57">
        <v>2100000</v>
      </c>
      <c r="J508" s="57">
        <f>H508-I508</f>
        <v>4200000</v>
      </c>
    </row>
    <row r="509" spans="1:10" x14ac:dyDescent="0.25">
      <c r="A509" s="59" t="s">
        <v>339</v>
      </c>
      <c r="B509" s="58" t="s">
        <v>338</v>
      </c>
      <c r="C509" s="57">
        <v>90000</v>
      </c>
      <c r="D509" s="57">
        <v>90000</v>
      </c>
      <c r="E509" s="57">
        <v>0</v>
      </c>
      <c r="F509" s="57">
        <v>0</v>
      </c>
      <c r="G509" s="57">
        <v>0</v>
      </c>
      <c r="H509" s="57">
        <f>E509+F509-G509</f>
        <v>0</v>
      </c>
      <c r="I509" s="57">
        <v>0</v>
      </c>
      <c r="J509" s="57">
        <f>H509-I509</f>
        <v>0</v>
      </c>
    </row>
    <row r="510" spans="1:10" x14ac:dyDescent="0.25">
      <c r="A510" s="59" t="s">
        <v>337</v>
      </c>
      <c r="B510" s="58" t="s">
        <v>336</v>
      </c>
      <c r="C510" s="57">
        <v>2700000</v>
      </c>
      <c r="D510" s="57">
        <v>2700000</v>
      </c>
      <c r="E510" s="57">
        <v>0</v>
      </c>
      <c r="F510" s="57">
        <v>1500000</v>
      </c>
      <c r="G510" s="57">
        <v>0</v>
      </c>
      <c r="H510" s="57">
        <f>E510+F510-G510</f>
        <v>1500000</v>
      </c>
      <c r="I510" s="57">
        <v>10567.2</v>
      </c>
      <c r="J510" s="57">
        <f>H510-I510</f>
        <v>1489432.8</v>
      </c>
    </row>
    <row r="511" spans="1:10" x14ac:dyDescent="0.25">
      <c r="A511" s="59" t="s">
        <v>335</v>
      </c>
      <c r="B511" s="58" t="s">
        <v>334</v>
      </c>
      <c r="C511" s="57">
        <v>475587</v>
      </c>
      <c r="D511" s="57">
        <v>475587</v>
      </c>
      <c r="E511" s="57">
        <v>0</v>
      </c>
      <c r="F511" s="57">
        <v>501508.34</v>
      </c>
      <c r="G511" s="57">
        <v>29400</v>
      </c>
      <c r="H511" s="57">
        <f>E511+F511-G511</f>
        <v>472108.34</v>
      </c>
      <c r="I511" s="57">
        <v>58800</v>
      </c>
      <c r="J511" s="57">
        <f>H511-I511</f>
        <v>413308.34</v>
      </c>
    </row>
    <row r="512" spans="1:10" x14ac:dyDescent="0.25">
      <c r="A512" s="56" t="s">
        <v>333</v>
      </c>
      <c r="B512" s="55"/>
      <c r="C512" s="25">
        <f>SUM(C$7:C511)</f>
        <v>1031517174.3300002</v>
      </c>
      <c r="D512" s="25">
        <f>SUM(D$7:D511)</f>
        <v>170898664.28000003</v>
      </c>
      <c r="E512" s="25">
        <f>SUM(E$7:E511)</f>
        <v>297279395.2700001</v>
      </c>
      <c r="F512" s="25">
        <f>SUM(F$7:F511)</f>
        <v>252505455.54000002</v>
      </c>
      <c r="G512" s="25">
        <f>SUM(G$7:G511)</f>
        <v>63416563.080000013</v>
      </c>
      <c r="H512" s="25">
        <f>E512+F512-G512</f>
        <v>486368287.73000014</v>
      </c>
      <c r="I512" s="25">
        <f>SUM(I$7:I511)</f>
        <v>93777803.070000038</v>
      </c>
      <c r="J512" s="25">
        <f>H512-I512</f>
        <v>392590484.66000009</v>
      </c>
    </row>
    <row r="513" spans="1:10" ht="12.75" x14ac:dyDescent="0.25">
      <c r="A513" s="54" t="s">
        <v>332</v>
      </c>
      <c r="B513" s="53"/>
      <c r="C513" s="53"/>
      <c r="D513" s="53"/>
      <c r="E513" s="53"/>
      <c r="F513" s="53"/>
      <c r="G513" s="53"/>
      <c r="H513" s="53"/>
      <c r="I513" s="53"/>
      <c r="J513" s="53"/>
    </row>
    <row r="514" spans="1:10" ht="9" customHeight="1" x14ac:dyDescent="0.25">
      <c r="A514" s="52" t="s">
        <v>331</v>
      </c>
      <c r="B514" s="51"/>
      <c r="C514" s="51"/>
      <c r="D514" s="51"/>
      <c r="E514" s="51"/>
      <c r="F514" s="51"/>
      <c r="G514" s="51"/>
      <c r="H514" s="51"/>
      <c r="I514" s="51"/>
      <c r="J514" s="51"/>
    </row>
    <row r="515" spans="1:10" ht="9" customHeight="1" x14ac:dyDescent="0.25">
      <c r="A515" s="52" t="s">
        <v>330</v>
      </c>
      <c r="B515" s="51"/>
      <c r="C515" s="51"/>
      <c r="D515" s="51"/>
      <c r="E515" s="51"/>
      <c r="F515" s="51"/>
      <c r="G515" s="51"/>
      <c r="H515" s="51"/>
      <c r="I515" s="51"/>
      <c r="J515" s="51"/>
    </row>
    <row r="516" spans="1:10" ht="9" customHeight="1" x14ac:dyDescent="0.25">
      <c r="A516" s="52" t="s">
        <v>329</v>
      </c>
      <c r="B516" s="51"/>
      <c r="C516" s="51"/>
      <c r="D516" s="51"/>
      <c r="E516" s="51"/>
      <c r="F516" s="51"/>
      <c r="G516" s="51"/>
      <c r="H516" s="51"/>
      <c r="I516" s="51"/>
      <c r="J516" s="51"/>
    </row>
  </sheetData>
  <mergeCells count="8">
    <mergeCell ref="A515:J515"/>
    <mergeCell ref="A516:J516"/>
    <mergeCell ref="A1:I1"/>
    <mergeCell ref="A2:I2"/>
    <mergeCell ref="A4:J4"/>
    <mergeCell ref="A5:B5"/>
    <mergeCell ref="A513:J513"/>
    <mergeCell ref="A514:J514"/>
  </mergeCells>
  <printOptions horizontalCentered="1"/>
  <pageMargins left="7.8740157480314973E-2" right="7.8740157480314973E-2" top="0.39370078740157477" bottom="0.39370078740157477" header="0.39370078740157477" footer="0.19685039370078738"/>
  <pageSetup paperSize="9" scale="95" pageOrder="overThenDown"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showGridLines="0" workbookViewId="0">
      <selection sqref="A1:I1"/>
    </sheetView>
  </sheetViews>
  <sheetFormatPr baseColWidth="10" defaultRowHeight="11.25" x14ac:dyDescent="0.25"/>
  <cols>
    <col min="1" max="1" width="10.7109375" style="23" customWidth="1"/>
    <col min="2" max="2" width="35.7109375" style="50" customWidth="1"/>
    <col min="3" max="10" width="12.7109375" style="23" customWidth="1"/>
    <col min="11" max="16384" width="11.42578125" style="23"/>
  </cols>
  <sheetData>
    <row r="1" spans="1:10" ht="12.75" x14ac:dyDescent="0.25">
      <c r="A1" s="49" t="s">
        <v>41</v>
      </c>
      <c r="B1" s="48"/>
      <c r="C1" s="48"/>
      <c r="D1" s="48"/>
      <c r="E1" s="48"/>
      <c r="F1" s="48"/>
      <c r="G1" s="48"/>
      <c r="H1" s="48"/>
      <c r="I1" s="48"/>
      <c r="J1" s="47" t="s">
        <v>21</v>
      </c>
    </row>
    <row r="2" spans="1:10" ht="12.75" x14ac:dyDescent="0.25">
      <c r="A2" s="49" t="s">
        <v>328</v>
      </c>
      <c r="B2" s="48"/>
      <c r="C2" s="48"/>
      <c r="D2" s="48"/>
      <c r="E2" s="48"/>
      <c r="F2" s="48"/>
      <c r="G2" s="48"/>
      <c r="H2" s="48"/>
      <c r="I2" s="48"/>
      <c r="J2" s="47" t="s">
        <v>327</v>
      </c>
    </row>
    <row r="4" spans="1:10" ht="12.75" x14ac:dyDescent="0.25">
      <c r="A4" s="40" t="s">
        <v>326</v>
      </c>
      <c r="B4" s="39"/>
      <c r="C4" s="39"/>
      <c r="D4" s="39"/>
      <c r="E4" s="39"/>
      <c r="F4" s="39"/>
      <c r="G4" s="39"/>
      <c r="H4" s="39"/>
      <c r="I4" s="39"/>
      <c r="J4" s="39"/>
    </row>
    <row r="5" spans="1:10" ht="112.5" x14ac:dyDescent="0.25">
      <c r="A5" s="64" t="s">
        <v>325</v>
      </c>
      <c r="B5" s="63"/>
      <c r="C5" s="33" t="s">
        <v>324</v>
      </c>
      <c r="D5" s="33" t="s">
        <v>323</v>
      </c>
      <c r="E5" s="33" t="s">
        <v>322</v>
      </c>
      <c r="F5" s="33" t="s">
        <v>321</v>
      </c>
      <c r="G5" s="33" t="s">
        <v>320</v>
      </c>
      <c r="H5" s="33" t="s">
        <v>319</v>
      </c>
      <c r="I5" s="33" t="s">
        <v>318</v>
      </c>
      <c r="J5" s="33" t="s">
        <v>317</v>
      </c>
    </row>
    <row r="6" spans="1:10" x14ac:dyDescent="0.25">
      <c r="A6" s="62" t="s">
        <v>316</v>
      </c>
      <c r="B6" s="61" t="s">
        <v>315</v>
      </c>
      <c r="C6" s="60"/>
      <c r="D6" s="60"/>
      <c r="E6" s="60"/>
      <c r="F6" s="60"/>
      <c r="G6" s="60"/>
      <c r="H6" s="60"/>
      <c r="I6" s="60"/>
      <c r="J6" s="60"/>
    </row>
    <row r="7" spans="1:10" x14ac:dyDescent="0.25">
      <c r="A7" s="59" t="s">
        <v>314</v>
      </c>
      <c r="B7" s="58" t="s">
        <v>313</v>
      </c>
      <c r="C7" s="57">
        <v>80000</v>
      </c>
      <c r="D7" s="57">
        <v>0</v>
      </c>
      <c r="E7" s="57">
        <v>0</v>
      </c>
      <c r="F7" s="57">
        <v>0</v>
      </c>
      <c r="G7" s="57">
        <v>0</v>
      </c>
      <c r="H7" s="57">
        <f>E7+F7-G7</f>
        <v>0</v>
      </c>
      <c r="I7" s="57">
        <v>0</v>
      </c>
      <c r="J7" s="57">
        <f>H7-I7</f>
        <v>0</v>
      </c>
    </row>
    <row r="8" spans="1:10" x14ac:dyDescent="0.25">
      <c r="A8" s="59" t="s">
        <v>312</v>
      </c>
      <c r="B8" s="58" t="s">
        <v>81</v>
      </c>
      <c r="C8" s="57">
        <v>200000</v>
      </c>
      <c r="D8" s="57">
        <v>0</v>
      </c>
      <c r="E8" s="57">
        <v>22406</v>
      </c>
      <c r="F8" s="57">
        <v>0</v>
      </c>
      <c r="G8" s="57">
        <v>0</v>
      </c>
      <c r="H8" s="57">
        <f>E8+F8-G8</f>
        <v>22406</v>
      </c>
      <c r="I8" s="57">
        <v>0</v>
      </c>
      <c r="J8" s="57">
        <f>H8-I8</f>
        <v>22406</v>
      </c>
    </row>
    <row r="9" spans="1:10" x14ac:dyDescent="0.25">
      <c r="A9" s="59" t="s">
        <v>311</v>
      </c>
      <c r="B9" s="58" t="s">
        <v>77</v>
      </c>
      <c r="C9" s="57">
        <v>180000</v>
      </c>
      <c r="D9" s="57">
        <v>0</v>
      </c>
      <c r="E9" s="57">
        <v>180000</v>
      </c>
      <c r="F9" s="57">
        <v>0</v>
      </c>
      <c r="G9" s="57">
        <v>0</v>
      </c>
      <c r="H9" s="57">
        <f>E9+F9-G9</f>
        <v>180000</v>
      </c>
      <c r="I9" s="57">
        <v>0</v>
      </c>
      <c r="J9" s="57">
        <f>H9-I9</f>
        <v>180000</v>
      </c>
    </row>
    <row r="10" spans="1:10" x14ac:dyDescent="0.25">
      <c r="A10" s="59" t="s">
        <v>310</v>
      </c>
      <c r="B10" s="58" t="s">
        <v>75</v>
      </c>
      <c r="C10" s="57">
        <v>100000</v>
      </c>
      <c r="D10" s="57">
        <v>0</v>
      </c>
      <c r="E10" s="57">
        <v>100000</v>
      </c>
      <c r="F10" s="57">
        <v>0</v>
      </c>
      <c r="G10" s="57">
        <v>0</v>
      </c>
      <c r="H10" s="57">
        <f>E10+F10-G10</f>
        <v>100000</v>
      </c>
      <c r="I10" s="57">
        <v>0</v>
      </c>
      <c r="J10" s="57">
        <f>H10-I10</f>
        <v>100000</v>
      </c>
    </row>
    <row r="11" spans="1:10" ht="22.5" x14ac:dyDescent="0.25">
      <c r="A11" s="59" t="s">
        <v>309</v>
      </c>
      <c r="B11" s="58" t="s">
        <v>308</v>
      </c>
      <c r="C11" s="57">
        <v>519270</v>
      </c>
      <c r="D11" s="57">
        <v>0</v>
      </c>
      <c r="E11" s="57">
        <v>0</v>
      </c>
      <c r="F11" s="57">
        <v>0</v>
      </c>
      <c r="G11" s="57">
        <v>0</v>
      </c>
      <c r="H11" s="57">
        <f>E11+F11-G11</f>
        <v>0</v>
      </c>
      <c r="I11" s="57">
        <v>0</v>
      </c>
      <c r="J11" s="57">
        <f>H11-I11</f>
        <v>0</v>
      </c>
    </row>
    <row r="12" spans="1:10" ht="22.5" x14ac:dyDescent="0.25">
      <c r="A12" s="59" t="s">
        <v>307</v>
      </c>
      <c r="B12" s="58" t="s">
        <v>306</v>
      </c>
      <c r="C12" s="57">
        <v>1040575</v>
      </c>
      <c r="D12" s="57">
        <v>0</v>
      </c>
      <c r="E12" s="57">
        <v>688279</v>
      </c>
      <c r="F12" s="57">
        <v>0</v>
      </c>
      <c r="G12" s="57">
        <v>0</v>
      </c>
      <c r="H12" s="57">
        <f>E12+F12-G12</f>
        <v>688279</v>
      </c>
      <c r="I12" s="57">
        <v>0</v>
      </c>
      <c r="J12" s="57">
        <f>H12-I12</f>
        <v>688279</v>
      </c>
    </row>
    <row r="13" spans="1:10" x14ac:dyDescent="0.25">
      <c r="A13" s="59" t="s">
        <v>305</v>
      </c>
      <c r="B13" s="58" t="s">
        <v>304</v>
      </c>
      <c r="C13" s="57">
        <v>35251</v>
      </c>
      <c r="D13" s="57">
        <v>0</v>
      </c>
      <c r="E13" s="57">
        <v>0</v>
      </c>
      <c r="F13" s="57">
        <v>0</v>
      </c>
      <c r="G13" s="57">
        <v>0</v>
      </c>
      <c r="H13" s="57">
        <f>E13+F13-G13</f>
        <v>0</v>
      </c>
      <c r="I13" s="57">
        <v>0</v>
      </c>
      <c r="J13" s="57">
        <f>H13-I13</f>
        <v>0</v>
      </c>
    </row>
    <row r="14" spans="1:10" x14ac:dyDescent="0.25">
      <c r="A14" s="59" t="s">
        <v>303</v>
      </c>
      <c r="B14" s="58" t="s">
        <v>302</v>
      </c>
      <c r="C14" s="57">
        <v>835500</v>
      </c>
      <c r="D14" s="57">
        <v>0</v>
      </c>
      <c r="E14" s="57">
        <v>61180.61</v>
      </c>
      <c r="F14" s="57">
        <v>0</v>
      </c>
      <c r="G14" s="57">
        <v>0</v>
      </c>
      <c r="H14" s="57">
        <f>E14+F14-G14</f>
        <v>61180.61</v>
      </c>
      <c r="I14" s="57">
        <v>0</v>
      </c>
      <c r="J14" s="57">
        <f>H14-I14</f>
        <v>61180.61</v>
      </c>
    </row>
    <row r="15" spans="1:10" x14ac:dyDescent="0.25">
      <c r="A15" s="59" t="s">
        <v>301</v>
      </c>
      <c r="B15" s="58" t="s">
        <v>300</v>
      </c>
      <c r="C15" s="57">
        <v>50000</v>
      </c>
      <c r="D15" s="57">
        <v>0</v>
      </c>
      <c r="E15" s="57">
        <v>0</v>
      </c>
      <c r="F15" s="57">
        <v>0</v>
      </c>
      <c r="G15" s="57">
        <v>0</v>
      </c>
      <c r="H15" s="57">
        <f>E15+F15-G15</f>
        <v>0</v>
      </c>
      <c r="I15" s="57">
        <v>0</v>
      </c>
      <c r="J15" s="57">
        <f>H15-I15</f>
        <v>0</v>
      </c>
    </row>
    <row r="16" spans="1:10" x14ac:dyDescent="0.25">
      <c r="A16" s="59" t="s">
        <v>299</v>
      </c>
      <c r="B16" s="58" t="s">
        <v>67</v>
      </c>
      <c r="C16" s="57">
        <v>132000</v>
      </c>
      <c r="D16" s="57">
        <v>0</v>
      </c>
      <c r="E16" s="57">
        <v>19650</v>
      </c>
      <c r="F16" s="57">
        <v>0</v>
      </c>
      <c r="G16" s="57">
        <v>0</v>
      </c>
      <c r="H16" s="57">
        <f>E16+F16-G16</f>
        <v>19650</v>
      </c>
      <c r="I16" s="57">
        <v>0</v>
      </c>
      <c r="J16" s="57">
        <f>H16-I16</f>
        <v>19650</v>
      </c>
    </row>
    <row r="17" spans="1:10" x14ac:dyDescent="0.25">
      <c r="A17" s="59" t="s">
        <v>298</v>
      </c>
      <c r="B17" s="58" t="s">
        <v>65</v>
      </c>
      <c r="C17" s="57">
        <v>162000</v>
      </c>
      <c r="D17" s="57">
        <v>0</v>
      </c>
      <c r="E17" s="57">
        <v>10000</v>
      </c>
      <c r="F17" s="57">
        <v>0</v>
      </c>
      <c r="G17" s="57">
        <v>0</v>
      </c>
      <c r="H17" s="57">
        <f>E17+F17-G17</f>
        <v>10000</v>
      </c>
      <c r="I17" s="57">
        <v>0</v>
      </c>
      <c r="J17" s="57">
        <f>H17-I17</f>
        <v>10000</v>
      </c>
    </row>
    <row r="18" spans="1:10" x14ac:dyDescent="0.25">
      <c r="A18" s="59" t="s">
        <v>297</v>
      </c>
      <c r="B18" s="58" t="s">
        <v>61</v>
      </c>
      <c r="C18" s="57">
        <v>146800</v>
      </c>
      <c r="D18" s="57">
        <v>0</v>
      </c>
      <c r="E18" s="57">
        <v>0</v>
      </c>
      <c r="F18" s="57">
        <v>0</v>
      </c>
      <c r="G18" s="57">
        <v>0</v>
      </c>
      <c r="H18" s="57">
        <f>E18+F18-G18</f>
        <v>0</v>
      </c>
      <c r="I18" s="57">
        <v>0</v>
      </c>
      <c r="J18" s="57">
        <f>H18-I18</f>
        <v>0</v>
      </c>
    </row>
    <row r="19" spans="1:10" x14ac:dyDescent="0.25">
      <c r="A19" s="59" t="s">
        <v>296</v>
      </c>
      <c r="B19" s="58" t="s">
        <v>59</v>
      </c>
      <c r="C19" s="57">
        <v>2425511</v>
      </c>
      <c r="D19" s="57">
        <v>0</v>
      </c>
      <c r="E19" s="57">
        <v>85078.78</v>
      </c>
      <c r="F19" s="57">
        <v>0</v>
      </c>
      <c r="G19" s="57">
        <v>0</v>
      </c>
      <c r="H19" s="57">
        <f>E19+F19-G19</f>
        <v>85078.78</v>
      </c>
      <c r="I19" s="57">
        <v>0</v>
      </c>
      <c r="J19" s="57">
        <f>H19-I19</f>
        <v>85078.78</v>
      </c>
    </row>
    <row r="20" spans="1:10" x14ac:dyDescent="0.25">
      <c r="A20" s="59" t="s">
        <v>295</v>
      </c>
      <c r="B20" s="58" t="s">
        <v>57</v>
      </c>
      <c r="C20" s="57">
        <v>542504</v>
      </c>
      <c r="D20" s="57">
        <v>0</v>
      </c>
      <c r="E20" s="57">
        <v>12871.04</v>
      </c>
      <c r="F20" s="57">
        <v>0</v>
      </c>
      <c r="G20" s="57">
        <v>0</v>
      </c>
      <c r="H20" s="57">
        <f>E20+F20-G20</f>
        <v>12871.04</v>
      </c>
      <c r="I20" s="57">
        <v>0</v>
      </c>
      <c r="J20" s="57">
        <f>H20-I20</f>
        <v>12871.04</v>
      </c>
    </row>
    <row r="21" spans="1:10" x14ac:dyDescent="0.25">
      <c r="A21" s="59" t="s">
        <v>294</v>
      </c>
      <c r="B21" s="58" t="s">
        <v>55</v>
      </c>
      <c r="C21" s="57">
        <v>957104</v>
      </c>
      <c r="D21" s="57">
        <v>0</v>
      </c>
      <c r="E21" s="57">
        <v>495223.68</v>
      </c>
      <c r="F21" s="57">
        <v>0</v>
      </c>
      <c r="G21" s="57">
        <v>0</v>
      </c>
      <c r="H21" s="57">
        <f>E21+F21-G21</f>
        <v>495223.68</v>
      </c>
      <c r="I21" s="57">
        <v>0</v>
      </c>
      <c r="J21" s="57">
        <f>H21-I21</f>
        <v>495223.68</v>
      </c>
    </row>
    <row r="22" spans="1:10" x14ac:dyDescent="0.25">
      <c r="A22" s="59" t="s">
        <v>293</v>
      </c>
      <c r="B22" s="58" t="s">
        <v>79</v>
      </c>
      <c r="C22" s="57">
        <v>1906719</v>
      </c>
      <c r="D22" s="57">
        <v>0</v>
      </c>
      <c r="E22" s="57">
        <v>169463.4</v>
      </c>
      <c r="F22" s="57">
        <v>0</v>
      </c>
      <c r="G22" s="57">
        <v>0</v>
      </c>
      <c r="H22" s="57">
        <f>E22+F22-G22</f>
        <v>169463.4</v>
      </c>
      <c r="I22" s="57">
        <v>0</v>
      </c>
      <c r="J22" s="57">
        <f>H22-I22</f>
        <v>169463.4</v>
      </c>
    </row>
    <row r="23" spans="1:10" x14ac:dyDescent="0.25">
      <c r="A23" s="59" t="s">
        <v>292</v>
      </c>
      <c r="B23" s="58" t="s">
        <v>69</v>
      </c>
      <c r="C23" s="57">
        <v>150500</v>
      </c>
      <c r="D23" s="57">
        <v>0</v>
      </c>
      <c r="E23" s="57">
        <v>1500</v>
      </c>
      <c r="F23" s="57">
        <v>0</v>
      </c>
      <c r="G23" s="57">
        <v>0</v>
      </c>
      <c r="H23" s="57">
        <f>E23+F23-G23</f>
        <v>1500</v>
      </c>
      <c r="I23" s="57">
        <v>0</v>
      </c>
      <c r="J23" s="57">
        <f>H23-I23</f>
        <v>1500</v>
      </c>
    </row>
    <row r="24" spans="1:10" x14ac:dyDescent="0.25">
      <c r="A24" s="59" t="s">
        <v>291</v>
      </c>
      <c r="B24" s="58" t="s">
        <v>290</v>
      </c>
      <c r="C24" s="57">
        <v>31300</v>
      </c>
      <c r="D24" s="57">
        <v>0</v>
      </c>
      <c r="E24" s="57">
        <v>0</v>
      </c>
      <c r="F24" s="57">
        <v>0</v>
      </c>
      <c r="G24" s="57">
        <v>0</v>
      </c>
      <c r="H24" s="57">
        <f>E24+F24-G24</f>
        <v>0</v>
      </c>
      <c r="I24" s="57">
        <v>0</v>
      </c>
      <c r="J24" s="57">
        <f>H24-I24</f>
        <v>0</v>
      </c>
    </row>
    <row r="25" spans="1:10" ht="22.5" x14ac:dyDescent="0.25">
      <c r="A25" s="59" t="s">
        <v>289</v>
      </c>
      <c r="B25" s="58" t="s">
        <v>288</v>
      </c>
      <c r="C25" s="57">
        <v>20000</v>
      </c>
      <c r="D25" s="57">
        <v>0</v>
      </c>
      <c r="E25" s="57">
        <v>0</v>
      </c>
      <c r="F25" s="57">
        <v>0</v>
      </c>
      <c r="G25" s="57">
        <v>0</v>
      </c>
      <c r="H25" s="57">
        <f>E25+F25-G25</f>
        <v>0</v>
      </c>
      <c r="I25" s="57">
        <v>0</v>
      </c>
      <c r="J25" s="57">
        <f>H25-I25</f>
        <v>0</v>
      </c>
    </row>
    <row r="26" spans="1:10" ht="22.5" x14ac:dyDescent="0.25">
      <c r="A26" s="59" t="s">
        <v>287</v>
      </c>
      <c r="B26" s="58" t="s">
        <v>286</v>
      </c>
      <c r="C26" s="57">
        <v>25000</v>
      </c>
      <c r="D26" s="57">
        <v>0</v>
      </c>
      <c r="E26" s="57">
        <v>0</v>
      </c>
      <c r="F26" s="57">
        <v>0</v>
      </c>
      <c r="G26" s="57">
        <v>0</v>
      </c>
      <c r="H26" s="57">
        <f>E26+F26-G26</f>
        <v>0</v>
      </c>
      <c r="I26" s="57">
        <v>0</v>
      </c>
      <c r="J26" s="57">
        <f>H26-I26</f>
        <v>0</v>
      </c>
    </row>
    <row r="27" spans="1:10" ht="22.5" x14ac:dyDescent="0.25">
      <c r="A27" s="59" t="s">
        <v>285</v>
      </c>
      <c r="B27" s="58" t="s">
        <v>284</v>
      </c>
      <c r="C27" s="57">
        <v>30000</v>
      </c>
      <c r="D27" s="57">
        <v>0</v>
      </c>
      <c r="E27" s="57">
        <v>0</v>
      </c>
      <c r="F27" s="57">
        <v>0</v>
      </c>
      <c r="G27" s="57">
        <v>0</v>
      </c>
      <c r="H27" s="57">
        <f>E27+F27-G27</f>
        <v>0</v>
      </c>
      <c r="I27" s="57">
        <v>0</v>
      </c>
      <c r="J27" s="57">
        <f>H27-I27</f>
        <v>0</v>
      </c>
    </row>
    <row r="28" spans="1:10" x14ac:dyDescent="0.25">
      <c r="A28" s="59" t="s">
        <v>283</v>
      </c>
      <c r="B28" s="58" t="s">
        <v>282</v>
      </c>
      <c r="C28" s="57">
        <v>130000</v>
      </c>
      <c r="D28" s="57">
        <v>0</v>
      </c>
      <c r="E28" s="57">
        <v>0</v>
      </c>
      <c r="F28" s="57">
        <v>0</v>
      </c>
      <c r="G28" s="57">
        <v>0</v>
      </c>
      <c r="H28" s="57">
        <f>E28+F28-G28</f>
        <v>0</v>
      </c>
      <c r="I28" s="57">
        <v>0</v>
      </c>
      <c r="J28" s="57">
        <f>H28-I28</f>
        <v>0</v>
      </c>
    </row>
    <row r="29" spans="1:10" x14ac:dyDescent="0.25">
      <c r="A29" s="59" t="s">
        <v>281</v>
      </c>
      <c r="B29" s="58" t="s">
        <v>275</v>
      </c>
      <c r="C29" s="57">
        <v>20000</v>
      </c>
      <c r="D29" s="57">
        <v>0</v>
      </c>
      <c r="E29" s="57">
        <v>0</v>
      </c>
      <c r="F29" s="57">
        <v>0</v>
      </c>
      <c r="G29" s="57">
        <v>0</v>
      </c>
      <c r="H29" s="57">
        <f>E29+F29-G29</f>
        <v>0</v>
      </c>
      <c r="I29" s="57">
        <v>0</v>
      </c>
      <c r="J29" s="57">
        <f>H29-I29</f>
        <v>0</v>
      </c>
    </row>
    <row r="30" spans="1:10" x14ac:dyDescent="0.25">
      <c r="A30" s="59" t="s">
        <v>280</v>
      </c>
      <c r="B30" s="58" t="s">
        <v>279</v>
      </c>
      <c r="C30" s="57">
        <v>30000</v>
      </c>
      <c r="D30" s="57">
        <v>0</v>
      </c>
      <c r="E30" s="57">
        <v>15000</v>
      </c>
      <c r="F30" s="57">
        <v>0</v>
      </c>
      <c r="G30" s="57">
        <v>0</v>
      </c>
      <c r="H30" s="57">
        <f>E30+F30-G30</f>
        <v>15000</v>
      </c>
      <c r="I30" s="57">
        <v>0</v>
      </c>
      <c r="J30" s="57">
        <f>H30-I30</f>
        <v>15000</v>
      </c>
    </row>
    <row r="31" spans="1:10" x14ac:dyDescent="0.25">
      <c r="A31" s="59" t="s">
        <v>278</v>
      </c>
      <c r="B31" s="58" t="s">
        <v>275</v>
      </c>
      <c r="C31" s="57">
        <v>48200</v>
      </c>
      <c r="D31" s="57">
        <v>0</v>
      </c>
      <c r="E31" s="57">
        <v>0</v>
      </c>
      <c r="F31" s="57">
        <v>0</v>
      </c>
      <c r="G31" s="57">
        <v>0</v>
      </c>
      <c r="H31" s="57">
        <f>E31+F31-G31</f>
        <v>0</v>
      </c>
      <c r="I31" s="57">
        <v>0</v>
      </c>
      <c r="J31" s="57">
        <f>H31-I31</f>
        <v>0</v>
      </c>
    </row>
    <row r="32" spans="1:10" x14ac:dyDescent="0.25">
      <c r="A32" s="59" t="s">
        <v>277</v>
      </c>
      <c r="B32" s="58" t="s">
        <v>275</v>
      </c>
      <c r="C32" s="57">
        <v>24200</v>
      </c>
      <c r="D32" s="57">
        <v>0</v>
      </c>
      <c r="E32" s="57">
        <v>0</v>
      </c>
      <c r="F32" s="57">
        <v>0</v>
      </c>
      <c r="G32" s="57">
        <v>0</v>
      </c>
      <c r="H32" s="57">
        <f>E32+F32-G32</f>
        <v>0</v>
      </c>
      <c r="I32" s="57">
        <v>0</v>
      </c>
      <c r="J32" s="57">
        <f>H32-I32</f>
        <v>0</v>
      </c>
    </row>
    <row r="33" spans="1:10" x14ac:dyDescent="0.25">
      <c r="A33" s="59" t="s">
        <v>276</v>
      </c>
      <c r="B33" s="58" t="s">
        <v>275</v>
      </c>
      <c r="C33" s="57">
        <v>81501</v>
      </c>
      <c r="D33" s="57">
        <v>0</v>
      </c>
      <c r="E33" s="57">
        <v>20000</v>
      </c>
      <c r="F33" s="57">
        <v>0</v>
      </c>
      <c r="G33" s="57">
        <v>0</v>
      </c>
      <c r="H33" s="57">
        <f>E33+F33-G33</f>
        <v>20000</v>
      </c>
      <c r="I33" s="57">
        <v>0</v>
      </c>
      <c r="J33" s="57">
        <f>H33-I33</f>
        <v>20000</v>
      </c>
    </row>
    <row r="34" spans="1:10" x14ac:dyDescent="0.25">
      <c r="A34" s="59" t="s">
        <v>274</v>
      </c>
      <c r="B34" s="58" t="s">
        <v>231</v>
      </c>
      <c r="C34" s="57">
        <v>397442.63</v>
      </c>
      <c r="D34" s="57">
        <v>0</v>
      </c>
      <c r="E34" s="57">
        <v>0</v>
      </c>
      <c r="F34" s="57">
        <v>0</v>
      </c>
      <c r="G34" s="57">
        <v>0</v>
      </c>
      <c r="H34" s="57">
        <f>E34+F34-G34</f>
        <v>0</v>
      </c>
      <c r="I34" s="57">
        <v>0</v>
      </c>
      <c r="J34" s="57">
        <f>H34-I34</f>
        <v>0</v>
      </c>
    </row>
    <row r="35" spans="1:10" x14ac:dyDescent="0.25">
      <c r="A35" s="59" t="s">
        <v>273</v>
      </c>
      <c r="B35" s="58" t="s">
        <v>272</v>
      </c>
      <c r="C35" s="57">
        <v>237000</v>
      </c>
      <c r="D35" s="57">
        <v>0</v>
      </c>
      <c r="E35" s="57">
        <v>0</v>
      </c>
      <c r="F35" s="57">
        <v>0</v>
      </c>
      <c r="G35" s="57">
        <v>0</v>
      </c>
      <c r="H35" s="57">
        <f>E35+F35-G35</f>
        <v>0</v>
      </c>
      <c r="I35" s="57">
        <v>0</v>
      </c>
      <c r="J35" s="57">
        <f>H35-I35</f>
        <v>0</v>
      </c>
    </row>
    <row r="36" spans="1:10" x14ac:dyDescent="0.25">
      <c r="A36" s="59" t="s">
        <v>271</v>
      </c>
      <c r="B36" s="58" t="s">
        <v>203</v>
      </c>
      <c r="C36" s="57">
        <v>2464</v>
      </c>
      <c r="D36" s="57">
        <v>-32536</v>
      </c>
      <c r="E36" s="57">
        <v>6204</v>
      </c>
      <c r="F36" s="57">
        <v>0</v>
      </c>
      <c r="G36" s="57">
        <v>6204</v>
      </c>
      <c r="H36" s="57">
        <f>E36+F36-G36</f>
        <v>0</v>
      </c>
      <c r="I36" s="57">
        <v>0</v>
      </c>
      <c r="J36" s="57">
        <f>H36-I36</f>
        <v>0</v>
      </c>
    </row>
    <row r="37" spans="1:10" x14ac:dyDescent="0.25">
      <c r="A37" s="59" t="s">
        <v>270</v>
      </c>
      <c r="B37" s="58" t="s">
        <v>199</v>
      </c>
      <c r="C37" s="57">
        <v>21609</v>
      </c>
      <c r="D37" s="57">
        <v>0</v>
      </c>
      <c r="E37" s="57">
        <v>2589.71</v>
      </c>
      <c r="F37" s="57">
        <v>0</v>
      </c>
      <c r="G37" s="57">
        <v>0</v>
      </c>
      <c r="H37" s="57">
        <f>E37+F37-G37</f>
        <v>2589.71</v>
      </c>
      <c r="I37" s="57">
        <v>0</v>
      </c>
      <c r="J37" s="57">
        <f>H37-I37</f>
        <v>2589.71</v>
      </c>
    </row>
    <row r="38" spans="1:10" x14ac:dyDescent="0.25">
      <c r="A38" s="59" t="s">
        <v>269</v>
      </c>
      <c r="B38" s="58" t="s">
        <v>199</v>
      </c>
      <c r="C38" s="57">
        <v>16199</v>
      </c>
      <c r="D38" s="57">
        <v>0</v>
      </c>
      <c r="E38" s="57">
        <v>0</v>
      </c>
      <c r="F38" s="57">
        <v>0</v>
      </c>
      <c r="G38" s="57">
        <v>0</v>
      </c>
      <c r="H38" s="57">
        <f>E38+F38-G38</f>
        <v>0</v>
      </c>
      <c r="I38" s="57">
        <v>0</v>
      </c>
      <c r="J38" s="57">
        <f>H38-I38</f>
        <v>0</v>
      </c>
    </row>
    <row r="39" spans="1:10" x14ac:dyDescent="0.25">
      <c r="A39" s="59" t="s">
        <v>268</v>
      </c>
      <c r="B39" s="58" t="s">
        <v>199</v>
      </c>
      <c r="C39" s="57">
        <v>30500</v>
      </c>
      <c r="D39" s="57">
        <v>0</v>
      </c>
      <c r="E39" s="57">
        <v>3700</v>
      </c>
      <c r="F39" s="57">
        <v>0</v>
      </c>
      <c r="G39" s="57">
        <v>0</v>
      </c>
      <c r="H39" s="57">
        <f>E39+F39-G39</f>
        <v>3700</v>
      </c>
      <c r="I39" s="57">
        <v>0</v>
      </c>
      <c r="J39" s="57">
        <f>H39-I39</f>
        <v>3700</v>
      </c>
    </row>
    <row r="40" spans="1:10" x14ac:dyDescent="0.25">
      <c r="A40" s="59" t="s">
        <v>267</v>
      </c>
      <c r="B40" s="58" t="s">
        <v>235</v>
      </c>
      <c r="C40" s="57">
        <v>15000</v>
      </c>
      <c r="D40" s="57">
        <v>0</v>
      </c>
      <c r="E40" s="57">
        <v>10862</v>
      </c>
      <c r="F40" s="57">
        <v>0</v>
      </c>
      <c r="G40" s="57">
        <v>0</v>
      </c>
      <c r="H40" s="57">
        <f>E40+F40-G40</f>
        <v>10862</v>
      </c>
      <c r="I40" s="57">
        <v>0</v>
      </c>
      <c r="J40" s="57">
        <f>H40-I40</f>
        <v>10862</v>
      </c>
    </row>
    <row r="41" spans="1:10" x14ac:dyDescent="0.25">
      <c r="A41" s="59" t="s">
        <v>266</v>
      </c>
      <c r="B41" s="58" t="s">
        <v>194</v>
      </c>
      <c r="C41" s="57">
        <v>50000</v>
      </c>
      <c r="D41" s="57">
        <v>0</v>
      </c>
      <c r="E41" s="57">
        <v>0</v>
      </c>
      <c r="F41" s="57">
        <v>0</v>
      </c>
      <c r="G41" s="57">
        <v>0</v>
      </c>
      <c r="H41" s="57">
        <f>E41+F41-G41</f>
        <v>0</v>
      </c>
      <c r="I41" s="57">
        <v>0</v>
      </c>
      <c r="J41" s="57">
        <f>H41-I41</f>
        <v>0</v>
      </c>
    </row>
    <row r="42" spans="1:10" x14ac:dyDescent="0.25">
      <c r="A42" s="59" t="s">
        <v>265</v>
      </c>
      <c r="B42" s="58" t="s">
        <v>231</v>
      </c>
      <c r="C42" s="57">
        <v>766277</v>
      </c>
      <c r="D42" s="57">
        <v>0</v>
      </c>
      <c r="E42" s="57">
        <v>0</v>
      </c>
      <c r="F42" s="57">
        <v>0</v>
      </c>
      <c r="G42" s="57">
        <v>0</v>
      </c>
      <c r="H42" s="57">
        <f>E42+F42-G42</f>
        <v>0</v>
      </c>
      <c r="I42" s="57">
        <v>0</v>
      </c>
      <c r="J42" s="57">
        <f>H42-I42</f>
        <v>0</v>
      </c>
    </row>
    <row r="43" spans="1:10" x14ac:dyDescent="0.25">
      <c r="A43" s="59" t="s">
        <v>264</v>
      </c>
      <c r="B43" s="58" t="s">
        <v>67</v>
      </c>
      <c r="C43" s="57">
        <v>108000</v>
      </c>
      <c r="D43" s="57">
        <v>0</v>
      </c>
      <c r="E43" s="57">
        <v>20500</v>
      </c>
      <c r="F43" s="57">
        <v>0</v>
      </c>
      <c r="G43" s="57">
        <v>0</v>
      </c>
      <c r="H43" s="57">
        <f>E43+F43-G43</f>
        <v>20500</v>
      </c>
      <c r="I43" s="57">
        <v>0</v>
      </c>
      <c r="J43" s="57">
        <f>H43-I43</f>
        <v>20500</v>
      </c>
    </row>
    <row r="44" spans="1:10" x14ac:dyDescent="0.25">
      <c r="A44" s="59" t="s">
        <v>263</v>
      </c>
      <c r="B44" s="58" t="s">
        <v>262</v>
      </c>
      <c r="C44" s="57">
        <v>76000</v>
      </c>
      <c r="D44" s="57">
        <v>0</v>
      </c>
      <c r="E44" s="57">
        <v>43000</v>
      </c>
      <c r="F44" s="57">
        <v>0</v>
      </c>
      <c r="G44" s="57">
        <v>0</v>
      </c>
      <c r="H44" s="57">
        <f>E44+F44-G44</f>
        <v>43000</v>
      </c>
      <c r="I44" s="57">
        <v>0</v>
      </c>
      <c r="J44" s="57">
        <f>H44-I44</f>
        <v>43000</v>
      </c>
    </row>
    <row r="45" spans="1:10" x14ac:dyDescent="0.25">
      <c r="A45" s="59" t="s">
        <v>261</v>
      </c>
      <c r="B45" s="58" t="s">
        <v>260</v>
      </c>
      <c r="C45" s="57">
        <v>360000</v>
      </c>
      <c r="D45" s="57">
        <v>0</v>
      </c>
      <c r="E45" s="57">
        <v>0</v>
      </c>
      <c r="F45" s="57">
        <v>0</v>
      </c>
      <c r="G45" s="57">
        <v>0</v>
      </c>
      <c r="H45" s="57">
        <f>E45+F45-G45</f>
        <v>0</v>
      </c>
      <c r="I45" s="57">
        <v>0</v>
      </c>
      <c r="J45" s="57">
        <f>H45-I45</f>
        <v>0</v>
      </c>
    </row>
    <row r="46" spans="1:10" x14ac:dyDescent="0.25">
      <c r="A46" s="59" t="s">
        <v>259</v>
      </c>
      <c r="B46" s="58" t="s">
        <v>258</v>
      </c>
      <c r="C46" s="57">
        <v>281586</v>
      </c>
      <c r="D46" s="57">
        <v>0</v>
      </c>
      <c r="E46" s="57">
        <v>0.21</v>
      </c>
      <c r="F46" s="57">
        <v>0</v>
      </c>
      <c r="G46" s="57">
        <v>0</v>
      </c>
      <c r="H46" s="57">
        <f>E46+F46-G46</f>
        <v>0.21</v>
      </c>
      <c r="I46" s="57">
        <v>0</v>
      </c>
      <c r="J46" s="57">
        <f>H46-I46</f>
        <v>0.21</v>
      </c>
    </row>
    <row r="47" spans="1:10" x14ac:dyDescent="0.25">
      <c r="A47" s="59" t="s">
        <v>257</v>
      </c>
      <c r="B47" s="58" t="s">
        <v>224</v>
      </c>
      <c r="C47" s="57">
        <v>2336359</v>
      </c>
      <c r="D47" s="57">
        <v>0</v>
      </c>
      <c r="E47" s="57">
        <v>0</v>
      </c>
      <c r="F47" s="57">
        <v>0</v>
      </c>
      <c r="G47" s="57">
        <v>0</v>
      </c>
      <c r="H47" s="57">
        <f>E47+F47-G47</f>
        <v>0</v>
      </c>
      <c r="I47" s="57">
        <v>0</v>
      </c>
      <c r="J47" s="57">
        <f>H47-I47</f>
        <v>0</v>
      </c>
    </row>
    <row r="48" spans="1:10" x14ac:dyDescent="0.25">
      <c r="A48" s="59" t="s">
        <v>256</v>
      </c>
      <c r="B48" s="58" t="s">
        <v>107</v>
      </c>
      <c r="C48" s="57">
        <v>178404</v>
      </c>
      <c r="D48" s="57">
        <v>0</v>
      </c>
      <c r="E48" s="57">
        <v>907.7</v>
      </c>
      <c r="F48" s="57">
        <v>0</v>
      </c>
      <c r="G48" s="57">
        <v>0</v>
      </c>
      <c r="H48" s="57">
        <f>E48+F48-G48</f>
        <v>907.7</v>
      </c>
      <c r="I48" s="57">
        <v>0</v>
      </c>
      <c r="J48" s="57">
        <f>H48-I48</f>
        <v>907.7</v>
      </c>
    </row>
    <row r="49" spans="1:10" x14ac:dyDescent="0.25">
      <c r="A49" s="59" t="s">
        <v>255</v>
      </c>
      <c r="B49" s="58" t="s">
        <v>65</v>
      </c>
      <c r="C49" s="57">
        <v>149000</v>
      </c>
      <c r="D49" s="57">
        <v>0</v>
      </c>
      <c r="E49" s="57">
        <v>0</v>
      </c>
      <c r="F49" s="57">
        <v>0</v>
      </c>
      <c r="G49" s="57">
        <v>0</v>
      </c>
      <c r="H49" s="57">
        <f>E49+F49-G49</f>
        <v>0</v>
      </c>
      <c r="I49" s="57">
        <v>0</v>
      </c>
      <c r="J49" s="57">
        <f>H49-I49</f>
        <v>0</v>
      </c>
    </row>
    <row r="50" spans="1:10" x14ac:dyDescent="0.25">
      <c r="A50" s="59" t="s">
        <v>254</v>
      </c>
      <c r="B50" s="58" t="s">
        <v>216</v>
      </c>
      <c r="C50" s="57">
        <v>122000</v>
      </c>
      <c r="D50" s="57">
        <v>0</v>
      </c>
      <c r="E50" s="57">
        <v>0</v>
      </c>
      <c r="F50" s="57">
        <v>0</v>
      </c>
      <c r="G50" s="57">
        <v>0</v>
      </c>
      <c r="H50" s="57">
        <f>E50+F50-G50</f>
        <v>0</v>
      </c>
      <c r="I50" s="57">
        <v>0</v>
      </c>
      <c r="J50" s="57">
        <f>H50-I50</f>
        <v>0</v>
      </c>
    </row>
    <row r="51" spans="1:10" x14ac:dyDescent="0.25">
      <c r="A51" s="59" t="s">
        <v>253</v>
      </c>
      <c r="B51" s="58" t="s">
        <v>59</v>
      </c>
      <c r="C51" s="57">
        <v>2422869</v>
      </c>
      <c r="D51" s="57">
        <v>0</v>
      </c>
      <c r="E51" s="57">
        <v>1</v>
      </c>
      <c r="F51" s="57">
        <v>0</v>
      </c>
      <c r="G51" s="57">
        <v>0</v>
      </c>
      <c r="H51" s="57">
        <f>E51+F51-G51</f>
        <v>1</v>
      </c>
      <c r="I51" s="57">
        <v>0</v>
      </c>
      <c r="J51" s="57">
        <f>H51-I51</f>
        <v>1</v>
      </c>
    </row>
    <row r="52" spans="1:10" x14ac:dyDescent="0.25">
      <c r="A52" s="59" t="s">
        <v>252</v>
      </c>
      <c r="B52" s="58" t="s">
        <v>88</v>
      </c>
      <c r="C52" s="57">
        <v>532616</v>
      </c>
      <c r="D52" s="57">
        <v>0</v>
      </c>
      <c r="E52" s="57">
        <v>500</v>
      </c>
      <c r="F52" s="57">
        <v>0</v>
      </c>
      <c r="G52" s="57">
        <v>0</v>
      </c>
      <c r="H52" s="57">
        <f>E52+F52-G52</f>
        <v>500</v>
      </c>
      <c r="I52" s="57">
        <v>0</v>
      </c>
      <c r="J52" s="57">
        <f>H52-I52</f>
        <v>500</v>
      </c>
    </row>
    <row r="53" spans="1:10" x14ac:dyDescent="0.25">
      <c r="A53" s="59" t="s">
        <v>251</v>
      </c>
      <c r="B53" s="58" t="s">
        <v>211</v>
      </c>
      <c r="C53" s="57">
        <v>534117</v>
      </c>
      <c r="D53" s="57">
        <v>0</v>
      </c>
      <c r="E53" s="57">
        <v>10425.02</v>
      </c>
      <c r="F53" s="57">
        <v>0</v>
      </c>
      <c r="G53" s="57">
        <v>0</v>
      </c>
      <c r="H53" s="57">
        <f>E53+F53-G53</f>
        <v>10425.02</v>
      </c>
      <c r="I53" s="57">
        <v>0</v>
      </c>
      <c r="J53" s="57">
        <f>H53-I53</f>
        <v>10425.02</v>
      </c>
    </row>
    <row r="54" spans="1:10" x14ac:dyDescent="0.25">
      <c r="A54" s="59" t="s">
        <v>250</v>
      </c>
      <c r="B54" s="58" t="s">
        <v>249</v>
      </c>
      <c r="C54" s="57">
        <v>1694932</v>
      </c>
      <c r="D54" s="57">
        <v>0</v>
      </c>
      <c r="E54" s="57">
        <v>0</v>
      </c>
      <c r="F54" s="57">
        <v>0</v>
      </c>
      <c r="G54" s="57">
        <v>0</v>
      </c>
      <c r="H54" s="57">
        <f>E54+F54-G54</f>
        <v>0</v>
      </c>
      <c r="I54" s="57">
        <v>0</v>
      </c>
      <c r="J54" s="57">
        <f>H54-I54</f>
        <v>0</v>
      </c>
    </row>
    <row r="55" spans="1:10" x14ac:dyDescent="0.25">
      <c r="A55" s="59" t="s">
        <v>248</v>
      </c>
      <c r="B55" s="58" t="s">
        <v>208</v>
      </c>
      <c r="C55" s="57">
        <v>107200</v>
      </c>
      <c r="D55" s="57">
        <v>0</v>
      </c>
      <c r="E55" s="57">
        <v>22382.400000000001</v>
      </c>
      <c r="F55" s="57">
        <v>0</v>
      </c>
      <c r="G55" s="57">
        <v>0</v>
      </c>
      <c r="H55" s="57">
        <f>E55+F55-G55</f>
        <v>22382.400000000001</v>
      </c>
      <c r="I55" s="57">
        <v>0</v>
      </c>
      <c r="J55" s="57">
        <f>H55-I55</f>
        <v>22382.400000000001</v>
      </c>
    </row>
    <row r="56" spans="1:10" x14ac:dyDescent="0.25">
      <c r="A56" s="59" t="s">
        <v>247</v>
      </c>
      <c r="B56" s="58" t="s">
        <v>69</v>
      </c>
      <c r="C56" s="57">
        <v>222300</v>
      </c>
      <c r="D56" s="57">
        <v>0</v>
      </c>
      <c r="E56" s="57">
        <v>0</v>
      </c>
      <c r="F56" s="57">
        <v>0</v>
      </c>
      <c r="G56" s="57">
        <v>0</v>
      </c>
      <c r="H56" s="57">
        <f>E56+F56-G56</f>
        <v>0</v>
      </c>
      <c r="I56" s="57">
        <v>0</v>
      </c>
      <c r="J56" s="57">
        <f>H56-I56</f>
        <v>0</v>
      </c>
    </row>
    <row r="57" spans="1:10" x14ac:dyDescent="0.25">
      <c r="A57" s="59" t="s">
        <v>246</v>
      </c>
      <c r="B57" s="58" t="s">
        <v>245</v>
      </c>
      <c r="C57" s="57">
        <v>11969</v>
      </c>
      <c r="D57" s="57">
        <v>0</v>
      </c>
      <c r="E57" s="57">
        <v>0</v>
      </c>
      <c r="F57" s="57">
        <v>0</v>
      </c>
      <c r="G57" s="57">
        <v>0</v>
      </c>
      <c r="H57" s="57">
        <f>E57+F57-G57</f>
        <v>0</v>
      </c>
      <c r="I57" s="57">
        <v>0</v>
      </c>
      <c r="J57" s="57">
        <f>H57-I57</f>
        <v>0</v>
      </c>
    </row>
    <row r="58" spans="1:10" ht="22.5" x14ac:dyDescent="0.25">
      <c r="A58" s="59" t="s">
        <v>244</v>
      </c>
      <c r="B58" s="58" t="s">
        <v>243</v>
      </c>
      <c r="C58" s="57">
        <v>15000</v>
      </c>
      <c r="D58" s="57">
        <v>0</v>
      </c>
      <c r="E58" s="57">
        <v>0</v>
      </c>
      <c r="F58" s="57">
        <v>0</v>
      </c>
      <c r="G58" s="57">
        <v>0</v>
      </c>
      <c r="H58" s="57">
        <f>E58+F58-G58</f>
        <v>0</v>
      </c>
      <c r="I58" s="57">
        <v>0</v>
      </c>
      <c r="J58" s="57">
        <f>H58-I58</f>
        <v>0</v>
      </c>
    </row>
    <row r="59" spans="1:10" x14ac:dyDescent="0.25">
      <c r="A59" s="59" t="s">
        <v>242</v>
      </c>
      <c r="B59" s="58" t="s">
        <v>203</v>
      </c>
      <c r="C59" s="57">
        <v>3932</v>
      </c>
      <c r="D59" s="57">
        <v>-8068</v>
      </c>
      <c r="E59" s="57">
        <v>0</v>
      </c>
      <c r="F59" s="57">
        <v>0</v>
      </c>
      <c r="G59" s="57">
        <v>0</v>
      </c>
      <c r="H59" s="57">
        <f>E59+F59-G59</f>
        <v>0</v>
      </c>
      <c r="I59" s="57">
        <v>0</v>
      </c>
      <c r="J59" s="57">
        <f>H59-I59</f>
        <v>0</v>
      </c>
    </row>
    <row r="60" spans="1:10" x14ac:dyDescent="0.25">
      <c r="A60" s="59" t="s">
        <v>241</v>
      </c>
      <c r="B60" s="58" t="s">
        <v>199</v>
      </c>
      <c r="C60" s="57">
        <v>35000</v>
      </c>
      <c r="D60" s="57">
        <v>0</v>
      </c>
      <c r="E60" s="57">
        <v>0</v>
      </c>
      <c r="F60" s="57">
        <v>0</v>
      </c>
      <c r="G60" s="57">
        <v>0</v>
      </c>
      <c r="H60" s="57">
        <f>E60+F60-G60</f>
        <v>0</v>
      </c>
      <c r="I60" s="57">
        <v>0</v>
      </c>
      <c r="J60" s="57">
        <f>H60-I60</f>
        <v>0</v>
      </c>
    </row>
    <row r="61" spans="1:10" x14ac:dyDescent="0.25">
      <c r="A61" s="59" t="s">
        <v>240</v>
      </c>
      <c r="B61" s="58" t="s">
        <v>199</v>
      </c>
      <c r="C61" s="57">
        <v>60500</v>
      </c>
      <c r="D61" s="57">
        <v>0</v>
      </c>
      <c r="E61" s="57">
        <v>0</v>
      </c>
      <c r="F61" s="57">
        <v>0</v>
      </c>
      <c r="G61" s="57">
        <v>0</v>
      </c>
      <c r="H61" s="57">
        <f>E61+F61-G61</f>
        <v>0</v>
      </c>
      <c r="I61" s="57">
        <v>0</v>
      </c>
      <c r="J61" s="57">
        <f>H61-I61</f>
        <v>0</v>
      </c>
    </row>
    <row r="62" spans="1:10" x14ac:dyDescent="0.25">
      <c r="A62" s="59" t="s">
        <v>239</v>
      </c>
      <c r="B62" s="58" t="s">
        <v>199</v>
      </c>
      <c r="C62" s="57">
        <v>35000</v>
      </c>
      <c r="D62" s="57">
        <v>0</v>
      </c>
      <c r="E62" s="57">
        <v>154.16999999999999</v>
      </c>
      <c r="F62" s="57">
        <v>0</v>
      </c>
      <c r="G62" s="57">
        <v>0</v>
      </c>
      <c r="H62" s="57">
        <f>E62+F62-G62</f>
        <v>154.16999999999999</v>
      </c>
      <c r="I62" s="57">
        <v>0</v>
      </c>
      <c r="J62" s="57">
        <f>H62-I62</f>
        <v>154.16999999999999</v>
      </c>
    </row>
    <row r="63" spans="1:10" x14ac:dyDescent="0.25">
      <c r="A63" s="59" t="s">
        <v>238</v>
      </c>
      <c r="B63" s="58" t="s">
        <v>235</v>
      </c>
      <c r="C63" s="57">
        <v>10000</v>
      </c>
      <c r="D63" s="57">
        <v>0</v>
      </c>
      <c r="E63" s="57">
        <v>0</v>
      </c>
      <c r="F63" s="57">
        <v>0</v>
      </c>
      <c r="G63" s="57">
        <v>0</v>
      </c>
      <c r="H63" s="57">
        <f>E63+F63-G63</f>
        <v>0</v>
      </c>
      <c r="I63" s="57">
        <v>0</v>
      </c>
      <c r="J63" s="57">
        <f>H63-I63</f>
        <v>0</v>
      </c>
    </row>
    <row r="64" spans="1:10" x14ac:dyDescent="0.25">
      <c r="A64" s="59" t="s">
        <v>237</v>
      </c>
      <c r="B64" s="58" t="s">
        <v>235</v>
      </c>
      <c r="C64" s="57">
        <v>14778</v>
      </c>
      <c r="D64" s="57">
        <v>0</v>
      </c>
      <c r="E64" s="57">
        <v>4778</v>
      </c>
      <c r="F64" s="57">
        <v>0</v>
      </c>
      <c r="G64" s="57">
        <v>0</v>
      </c>
      <c r="H64" s="57">
        <f>E64+F64-G64</f>
        <v>4778</v>
      </c>
      <c r="I64" s="57">
        <v>0</v>
      </c>
      <c r="J64" s="57">
        <f>H64-I64</f>
        <v>4778</v>
      </c>
    </row>
    <row r="65" spans="1:10" x14ac:dyDescent="0.25">
      <c r="A65" s="59" t="s">
        <v>236</v>
      </c>
      <c r="B65" s="58" t="s">
        <v>235</v>
      </c>
      <c r="C65" s="57">
        <v>55000</v>
      </c>
      <c r="D65" s="57">
        <v>0</v>
      </c>
      <c r="E65" s="57">
        <v>30000</v>
      </c>
      <c r="F65" s="57">
        <v>0</v>
      </c>
      <c r="G65" s="57">
        <v>0</v>
      </c>
      <c r="H65" s="57">
        <f>E65+F65-G65</f>
        <v>30000</v>
      </c>
      <c r="I65" s="57">
        <v>15000</v>
      </c>
      <c r="J65" s="57">
        <f>H65-I65</f>
        <v>15000</v>
      </c>
    </row>
    <row r="66" spans="1:10" x14ac:dyDescent="0.25">
      <c r="A66" s="59" t="s">
        <v>234</v>
      </c>
      <c r="B66" s="58" t="s">
        <v>233</v>
      </c>
      <c r="C66" s="57">
        <v>50000</v>
      </c>
      <c r="D66" s="57">
        <v>0</v>
      </c>
      <c r="E66" s="57">
        <v>0</v>
      </c>
      <c r="F66" s="57">
        <v>0</v>
      </c>
      <c r="G66" s="57">
        <v>0</v>
      </c>
      <c r="H66" s="57">
        <f>E66+F66-G66</f>
        <v>0</v>
      </c>
      <c r="I66" s="57">
        <v>0</v>
      </c>
      <c r="J66" s="57">
        <f>H66-I66</f>
        <v>0</v>
      </c>
    </row>
    <row r="67" spans="1:10" x14ac:dyDescent="0.25">
      <c r="A67" s="59" t="s">
        <v>232</v>
      </c>
      <c r="B67" s="58" t="s">
        <v>231</v>
      </c>
      <c r="C67" s="57">
        <v>713714</v>
      </c>
      <c r="D67" s="57">
        <v>0</v>
      </c>
      <c r="E67" s="57">
        <v>0</v>
      </c>
      <c r="F67" s="57">
        <v>0</v>
      </c>
      <c r="G67" s="57">
        <v>0</v>
      </c>
      <c r="H67" s="57">
        <f>E67+F67-G67</f>
        <v>0</v>
      </c>
      <c r="I67" s="57">
        <v>0</v>
      </c>
      <c r="J67" s="57">
        <f>H67-I67</f>
        <v>0</v>
      </c>
    </row>
    <row r="68" spans="1:10" x14ac:dyDescent="0.25">
      <c r="A68" s="59" t="s">
        <v>230</v>
      </c>
      <c r="B68" s="58" t="s">
        <v>229</v>
      </c>
      <c r="C68" s="57">
        <v>30000</v>
      </c>
      <c r="D68" s="57">
        <v>0</v>
      </c>
      <c r="E68" s="57">
        <v>5000</v>
      </c>
      <c r="F68" s="57">
        <v>0</v>
      </c>
      <c r="G68" s="57">
        <v>0</v>
      </c>
      <c r="H68" s="57">
        <f>E68+F68-G68</f>
        <v>5000</v>
      </c>
      <c r="I68" s="57">
        <v>0</v>
      </c>
      <c r="J68" s="57">
        <f>H68-I68</f>
        <v>5000</v>
      </c>
    </row>
    <row r="69" spans="1:10" x14ac:dyDescent="0.25">
      <c r="A69" s="59" t="s">
        <v>228</v>
      </c>
      <c r="B69" s="58" t="s">
        <v>67</v>
      </c>
      <c r="C69" s="57">
        <v>82486</v>
      </c>
      <c r="D69" s="57">
        <v>0</v>
      </c>
      <c r="E69" s="57">
        <v>0</v>
      </c>
      <c r="F69" s="57">
        <v>0</v>
      </c>
      <c r="G69" s="57">
        <v>0</v>
      </c>
      <c r="H69" s="57">
        <f>E69+F69-G69</f>
        <v>0</v>
      </c>
      <c r="I69" s="57">
        <v>0</v>
      </c>
      <c r="J69" s="57">
        <f>H69-I69</f>
        <v>0</v>
      </c>
    </row>
    <row r="70" spans="1:10" x14ac:dyDescent="0.25">
      <c r="A70" s="59" t="s">
        <v>227</v>
      </c>
      <c r="B70" s="58" t="s">
        <v>226</v>
      </c>
      <c r="C70" s="57">
        <v>322289</v>
      </c>
      <c r="D70" s="57">
        <v>0</v>
      </c>
      <c r="E70" s="57">
        <v>0</v>
      </c>
      <c r="F70" s="57">
        <v>0</v>
      </c>
      <c r="G70" s="57">
        <v>0</v>
      </c>
      <c r="H70" s="57">
        <f>E70+F70-G70</f>
        <v>0</v>
      </c>
      <c r="I70" s="57">
        <v>0</v>
      </c>
      <c r="J70" s="57">
        <f>H70-I70</f>
        <v>0</v>
      </c>
    </row>
    <row r="71" spans="1:10" x14ac:dyDescent="0.25">
      <c r="A71" s="59" t="s">
        <v>225</v>
      </c>
      <c r="B71" s="58" t="s">
        <v>224</v>
      </c>
      <c r="C71" s="57">
        <v>792000</v>
      </c>
      <c r="D71" s="57">
        <v>0</v>
      </c>
      <c r="E71" s="57">
        <v>0</v>
      </c>
      <c r="F71" s="57">
        <v>0</v>
      </c>
      <c r="G71" s="57">
        <v>0</v>
      </c>
      <c r="H71" s="57">
        <f>E71+F71-G71</f>
        <v>0</v>
      </c>
      <c r="I71" s="57">
        <v>0</v>
      </c>
      <c r="J71" s="57">
        <f>H71-I71</f>
        <v>0</v>
      </c>
    </row>
    <row r="72" spans="1:10" x14ac:dyDescent="0.25">
      <c r="A72" s="59" t="s">
        <v>223</v>
      </c>
      <c r="B72" s="58" t="s">
        <v>107</v>
      </c>
      <c r="C72" s="57">
        <v>181520</v>
      </c>
      <c r="D72" s="57">
        <v>0</v>
      </c>
      <c r="E72" s="57">
        <v>0</v>
      </c>
      <c r="F72" s="57">
        <v>0</v>
      </c>
      <c r="G72" s="57">
        <v>0</v>
      </c>
      <c r="H72" s="57">
        <f>E72+F72-G72</f>
        <v>0</v>
      </c>
      <c r="I72" s="57">
        <v>0</v>
      </c>
      <c r="J72" s="57">
        <f>H72-I72</f>
        <v>0</v>
      </c>
    </row>
    <row r="73" spans="1:10" ht="22.5" x14ac:dyDescent="0.25">
      <c r="A73" s="59" t="s">
        <v>222</v>
      </c>
      <c r="B73" s="58" t="s">
        <v>221</v>
      </c>
      <c r="C73" s="57">
        <v>1584000</v>
      </c>
      <c r="D73" s="57">
        <v>0</v>
      </c>
      <c r="E73" s="57">
        <v>357492.47</v>
      </c>
      <c r="F73" s="57">
        <v>0</v>
      </c>
      <c r="G73" s="57">
        <v>0</v>
      </c>
      <c r="H73" s="57">
        <f>E73+F73-G73</f>
        <v>357492.47</v>
      </c>
      <c r="I73" s="57">
        <v>0</v>
      </c>
      <c r="J73" s="57">
        <f>H73-I73</f>
        <v>357492.47</v>
      </c>
    </row>
    <row r="74" spans="1:10" x14ac:dyDescent="0.25">
      <c r="A74" s="59" t="s">
        <v>220</v>
      </c>
      <c r="B74" s="58" t="s">
        <v>219</v>
      </c>
      <c r="C74" s="57">
        <v>360000</v>
      </c>
      <c r="D74" s="57">
        <v>0</v>
      </c>
      <c r="E74" s="57">
        <v>0</v>
      </c>
      <c r="F74" s="57">
        <v>0</v>
      </c>
      <c r="G74" s="57">
        <v>0</v>
      </c>
      <c r="H74" s="57">
        <f>E74+F74-G74</f>
        <v>0</v>
      </c>
      <c r="I74" s="57">
        <v>0</v>
      </c>
      <c r="J74" s="57">
        <f>H74-I74</f>
        <v>0</v>
      </c>
    </row>
    <row r="75" spans="1:10" x14ac:dyDescent="0.25">
      <c r="A75" s="59" t="s">
        <v>218</v>
      </c>
      <c r="B75" s="58" t="s">
        <v>65</v>
      </c>
      <c r="C75" s="57">
        <v>134000</v>
      </c>
      <c r="D75" s="57">
        <v>0</v>
      </c>
      <c r="E75" s="57">
        <v>0</v>
      </c>
      <c r="F75" s="57">
        <v>0</v>
      </c>
      <c r="G75" s="57">
        <v>0</v>
      </c>
      <c r="H75" s="57">
        <f>E75+F75-G75</f>
        <v>0</v>
      </c>
      <c r="I75" s="57">
        <v>0</v>
      </c>
      <c r="J75" s="57">
        <f>H75-I75</f>
        <v>0</v>
      </c>
    </row>
    <row r="76" spans="1:10" x14ac:dyDescent="0.25">
      <c r="A76" s="59" t="s">
        <v>217</v>
      </c>
      <c r="B76" s="58" t="s">
        <v>216</v>
      </c>
      <c r="C76" s="57">
        <v>118475</v>
      </c>
      <c r="D76" s="57">
        <v>0</v>
      </c>
      <c r="E76" s="57">
        <v>475</v>
      </c>
      <c r="F76" s="57">
        <v>0</v>
      </c>
      <c r="G76" s="57">
        <v>0</v>
      </c>
      <c r="H76" s="57">
        <f>E76+F76-G76</f>
        <v>475</v>
      </c>
      <c r="I76" s="57">
        <v>0</v>
      </c>
      <c r="J76" s="57">
        <f>H76-I76</f>
        <v>475</v>
      </c>
    </row>
    <row r="77" spans="1:10" x14ac:dyDescent="0.25">
      <c r="A77" s="59" t="s">
        <v>215</v>
      </c>
      <c r="B77" s="58" t="s">
        <v>214</v>
      </c>
      <c r="C77" s="57">
        <v>2422869</v>
      </c>
      <c r="D77" s="57">
        <v>0</v>
      </c>
      <c r="E77" s="57">
        <v>1</v>
      </c>
      <c r="F77" s="57">
        <v>0</v>
      </c>
      <c r="G77" s="57">
        <v>0</v>
      </c>
      <c r="H77" s="57">
        <f>E77+F77-G77</f>
        <v>1</v>
      </c>
      <c r="I77" s="57">
        <v>0</v>
      </c>
      <c r="J77" s="57">
        <f>H77-I77</f>
        <v>1</v>
      </c>
    </row>
    <row r="78" spans="1:10" x14ac:dyDescent="0.25">
      <c r="A78" s="59" t="s">
        <v>213</v>
      </c>
      <c r="B78" s="58" t="s">
        <v>88</v>
      </c>
      <c r="C78" s="57">
        <v>515366</v>
      </c>
      <c r="D78" s="57">
        <v>0</v>
      </c>
      <c r="E78" s="57">
        <v>4114</v>
      </c>
      <c r="F78" s="57">
        <v>0</v>
      </c>
      <c r="G78" s="57">
        <v>0</v>
      </c>
      <c r="H78" s="57">
        <f>E78+F78-G78</f>
        <v>4114</v>
      </c>
      <c r="I78" s="57">
        <v>0</v>
      </c>
      <c r="J78" s="57">
        <f>H78-I78</f>
        <v>4114</v>
      </c>
    </row>
    <row r="79" spans="1:10" x14ac:dyDescent="0.25">
      <c r="A79" s="59" t="s">
        <v>212</v>
      </c>
      <c r="B79" s="58" t="s">
        <v>211</v>
      </c>
      <c r="C79" s="57">
        <v>530304</v>
      </c>
      <c r="D79" s="57">
        <v>0</v>
      </c>
      <c r="E79" s="57">
        <v>10024.75</v>
      </c>
      <c r="F79" s="57">
        <v>0</v>
      </c>
      <c r="G79" s="57">
        <v>0</v>
      </c>
      <c r="H79" s="57">
        <f>E79+F79-G79</f>
        <v>10024.75</v>
      </c>
      <c r="I79" s="57">
        <v>0</v>
      </c>
      <c r="J79" s="57">
        <f>H79-I79</f>
        <v>10024.75</v>
      </c>
    </row>
    <row r="80" spans="1:10" x14ac:dyDescent="0.25">
      <c r="A80" s="59" t="s">
        <v>210</v>
      </c>
      <c r="B80" s="58" t="s">
        <v>79</v>
      </c>
      <c r="C80" s="57">
        <v>1626800</v>
      </c>
      <c r="D80" s="57">
        <v>0</v>
      </c>
      <c r="E80" s="57">
        <v>0</v>
      </c>
      <c r="F80" s="57">
        <v>0</v>
      </c>
      <c r="G80" s="57">
        <v>0</v>
      </c>
      <c r="H80" s="57">
        <f>E80+F80-G80</f>
        <v>0</v>
      </c>
      <c r="I80" s="57">
        <v>0</v>
      </c>
      <c r="J80" s="57">
        <f>H80-I80</f>
        <v>0</v>
      </c>
    </row>
    <row r="81" spans="1:10" x14ac:dyDescent="0.25">
      <c r="A81" s="59" t="s">
        <v>209</v>
      </c>
      <c r="B81" s="58" t="s">
        <v>208</v>
      </c>
      <c r="C81" s="57">
        <v>100000</v>
      </c>
      <c r="D81" s="57">
        <v>0</v>
      </c>
      <c r="E81" s="57">
        <v>25538.75</v>
      </c>
      <c r="F81" s="57">
        <v>0</v>
      </c>
      <c r="G81" s="57">
        <v>0</v>
      </c>
      <c r="H81" s="57">
        <f>E81+F81-G81</f>
        <v>25538.75</v>
      </c>
      <c r="I81" s="57">
        <v>0</v>
      </c>
      <c r="J81" s="57">
        <f>H81-I81</f>
        <v>25538.75</v>
      </c>
    </row>
    <row r="82" spans="1:10" x14ac:dyDescent="0.25">
      <c r="A82" s="59" t="s">
        <v>207</v>
      </c>
      <c r="B82" s="58" t="s">
        <v>69</v>
      </c>
      <c r="C82" s="57">
        <v>205000</v>
      </c>
      <c r="D82" s="57">
        <v>0</v>
      </c>
      <c r="E82" s="57">
        <v>0</v>
      </c>
      <c r="F82" s="57">
        <v>0</v>
      </c>
      <c r="G82" s="57">
        <v>0</v>
      </c>
      <c r="H82" s="57">
        <f>E82+F82-G82</f>
        <v>0</v>
      </c>
      <c r="I82" s="57">
        <v>0</v>
      </c>
      <c r="J82" s="57">
        <f>H82-I82</f>
        <v>0</v>
      </c>
    </row>
    <row r="83" spans="1:10" x14ac:dyDescent="0.25">
      <c r="A83" s="59" t="s">
        <v>206</v>
      </c>
      <c r="B83" s="58" t="s">
        <v>205</v>
      </c>
      <c r="C83" s="57">
        <v>530000</v>
      </c>
      <c r="D83" s="57">
        <v>0</v>
      </c>
      <c r="E83" s="57">
        <v>0</v>
      </c>
      <c r="F83" s="57">
        <v>0</v>
      </c>
      <c r="G83" s="57">
        <v>0</v>
      </c>
      <c r="H83" s="57">
        <f>E83+F83-G83</f>
        <v>0</v>
      </c>
      <c r="I83" s="57">
        <v>0</v>
      </c>
      <c r="J83" s="57">
        <f>H83-I83</f>
        <v>0</v>
      </c>
    </row>
    <row r="84" spans="1:10" x14ac:dyDescent="0.25">
      <c r="A84" s="59" t="s">
        <v>204</v>
      </c>
      <c r="B84" s="58" t="s">
        <v>203</v>
      </c>
      <c r="C84" s="57">
        <v>2943</v>
      </c>
      <c r="D84" s="57">
        <v>-9000</v>
      </c>
      <c r="E84" s="57">
        <v>0</v>
      </c>
      <c r="F84" s="57">
        <v>0</v>
      </c>
      <c r="G84" s="57">
        <v>0</v>
      </c>
      <c r="H84" s="57">
        <f>E84+F84-G84</f>
        <v>0</v>
      </c>
      <c r="I84" s="57">
        <v>0</v>
      </c>
      <c r="J84" s="57">
        <f>H84-I84</f>
        <v>0</v>
      </c>
    </row>
    <row r="85" spans="1:10" x14ac:dyDescent="0.25">
      <c r="A85" s="59" t="s">
        <v>202</v>
      </c>
      <c r="B85" s="58" t="s">
        <v>199</v>
      </c>
      <c r="C85" s="57">
        <v>25000</v>
      </c>
      <c r="D85" s="57">
        <v>0</v>
      </c>
      <c r="E85" s="57">
        <v>0</v>
      </c>
      <c r="F85" s="57">
        <v>0</v>
      </c>
      <c r="G85" s="57">
        <v>0</v>
      </c>
      <c r="H85" s="57">
        <f>E85+F85-G85</f>
        <v>0</v>
      </c>
      <c r="I85" s="57">
        <v>0</v>
      </c>
      <c r="J85" s="57">
        <f>H85-I85</f>
        <v>0</v>
      </c>
    </row>
    <row r="86" spans="1:10" x14ac:dyDescent="0.25">
      <c r="A86" s="59" t="s">
        <v>201</v>
      </c>
      <c r="B86" s="58" t="s">
        <v>199</v>
      </c>
      <c r="C86" s="57">
        <v>30000</v>
      </c>
      <c r="D86" s="57">
        <v>0</v>
      </c>
      <c r="E86" s="57">
        <v>4850</v>
      </c>
      <c r="F86" s="57">
        <v>0</v>
      </c>
      <c r="G86" s="57">
        <v>0</v>
      </c>
      <c r="H86" s="57">
        <f>E86+F86-G86</f>
        <v>4850</v>
      </c>
      <c r="I86" s="57">
        <v>0</v>
      </c>
      <c r="J86" s="57">
        <f>H86-I86</f>
        <v>4850</v>
      </c>
    </row>
    <row r="87" spans="1:10" x14ac:dyDescent="0.25">
      <c r="A87" s="59" t="s">
        <v>200</v>
      </c>
      <c r="B87" s="58" t="s">
        <v>199</v>
      </c>
      <c r="C87" s="57">
        <v>30000</v>
      </c>
      <c r="D87" s="57">
        <v>0</v>
      </c>
      <c r="E87" s="57">
        <v>0</v>
      </c>
      <c r="F87" s="57">
        <v>0</v>
      </c>
      <c r="G87" s="57">
        <v>0</v>
      </c>
      <c r="H87" s="57">
        <f>E87+F87-G87</f>
        <v>0</v>
      </c>
      <c r="I87" s="57">
        <v>0</v>
      </c>
      <c r="J87" s="57">
        <f>H87-I87</f>
        <v>0</v>
      </c>
    </row>
    <row r="88" spans="1:10" x14ac:dyDescent="0.25">
      <c r="A88" s="59" t="s">
        <v>198</v>
      </c>
      <c r="B88" s="58" t="s">
        <v>196</v>
      </c>
      <c r="C88" s="57">
        <v>5000</v>
      </c>
      <c r="D88" s="57">
        <v>0</v>
      </c>
      <c r="E88" s="57">
        <v>0</v>
      </c>
      <c r="F88" s="57">
        <v>0</v>
      </c>
      <c r="G88" s="57">
        <v>0</v>
      </c>
      <c r="H88" s="57">
        <f>E88+F88-G88</f>
        <v>0</v>
      </c>
      <c r="I88" s="57">
        <v>0</v>
      </c>
      <c r="J88" s="57">
        <f>H88-I88</f>
        <v>0</v>
      </c>
    </row>
    <row r="89" spans="1:10" x14ac:dyDescent="0.25">
      <c r="A89" s="59" t="s">
        <v>197</v>
      </c>
      <c r="B89" s="58" t="s">
        <v>196</v>
      </c>
      <c r="C89" s="57">
        <v>25000</v>
      </c>
      <c r="D89" s="57">
        <v>0</v>
      </c>
      <c r="E89" s="57">
        <v>0</v>
      </c>
      <c r="F89" s="57">
        <v>0</v>
      </c>
      <c r="G89" s="57">
        <v>0</v>
      </c>
      <c r="H89" s="57">
        <f>E89+F89-G89</f>
        <v>0</v>
      </c>
      <c r="I89" s="57">
        <v>0</v>
      </c>
      <c r="J89" s="57">
        <f>H89-I89</f>
        <v>0</v>
      </c>
    </row>
    <row r="90" spans="1:10" x14ac:dyDescent="0.25">
      <c r="A90" s="59" t="s">
        <v>195</v>
      </c>
      <c r="B90" s="58" t="s">
        <v>194</v>
      </c>
      <c r="C90" s="57">
        <v>50000</v>
      </c>
      <c r="D90" s="57">
        <v>0</v>
      </c>
      <c r="E90" s="57">
        <v>0</v>
      </c>
      <c r="F90" s="57">
        <v>0</v>
      </c>
      <c r="G90" s="57">
        <v>0</v>
      </c>
      <c r="H90" s="57">
        <f>E90+F90-G90</f>
        <v>0</v>
      </c>
      <c r="I90" s="57">
        <v>0</v>
      </c>
      <c r="J90" s="57">
        <f>H90-I90</f>
        <v>0</v>
      </c>
    </row>
    <row r="91" spans="1:10" ht="22.5" x14ac:dyDescent="0.25">
      <c r="A91" s="59" t="s">
        <v>193</v>
      </c>
      <c r="B91" s="58" t="s">
        <v>174</v>
      </c>
      <c r="C91" s="57">
        <v>10000</v>
      </c>
      <c r="D91" s="57">
        <v>0</v>
      </c>
      <c r="E91" s="57">
        <v>0</v>
      </c>
      <c r="F91" s="57">
        <v>0</v>
      </c>
      <c r="G91" s="57">
        <v>0</v>
      </c>
      <c r="H91" s="57">
        <f>E91+F91-G91</f>
        <v>0</v>
      </c>
      <c r="I91" s="57">
        <v>0</v>
      </c>
      <c r="J91" s="57">
        <f>H91-I91</f>
        <v>0</v>
      </c>
    </row>
    <row r="92" spans="1:10" x14ac:dyDescent="0.25">
      <c r="A92" s="59" t="s">
        <v>192</v>
      </c>
      <c r="B92" s="58" t="s">
        <v>191</v>
      </c>
      <c r="C92" s="57">
        <v>162910</v>
      </c>
      <c r="D92" s="57">
        <v>0</v>
      </c>
      <c r="E92" s="57">
        <v>2040</v>
      </c>
      <c r="F92" s="57">
        <v>36120</v>
      </c>
      <c r="G92" s="57">
        <v>0</v>
      </c>
      <c r="H92" s="57">
        <f>E92+F92-G92</f>
        <v>38160</v>
      </c>
      <c r="I92" s="57">
        <v>36120</v>
      </c>
      <c r="J92" s="57">
        <f>H92-I92</f>
        <v>2040</v>
      </c>
    </row>
    <row r="93" spans="1:10" x14ac:dyDescent="0.25">
      <c r="A93" s="59" t="s">
        <v>190</v>
      </c>
      <c r="B93" s="58" t="s">
        <v>170</v>
      </c>
      <c r="C93" s="57">
        <v>71304</v>
      </c>
      <c r="D93" s="57">
        <v>145</v>
      </c>
      <c r="E93" s="57">
        <v>2798</v>
      </c>
      <c r="F93" s="57">
        <v>8917</v>
      </c>
      <c r="G93" s="57">
        <v>0</v>
      </c>
      <c r="H93" s="57">
        <f>E93+F93-G93</f>
        <v>11715</v>
      </c>
      <c r="I93" s="57">
        <v>11715</v>
      </c>
      <c r="J93" s="57">
        <f>H93-I93</f>
        <v>0</v>
      </c>
    </row>
    <row r="94" spans="1:10" x14ac:dyDescent="0.25">
      <c r="A94" s="59" t="s">
        <v>189</v>
      </c>
      <c r="B94" s="58" t="s">
        <v>170</v>
      </c>
      <c r="C94" s="57">
        <v>107468</v>
      </c>
      <c r="D94" s="57">
        <v>-145</v>
      </c>
      <c r="E94" s="57">
        <v>21576</v>
      </c>
      <c r="F94" s="57">
        <v>0</v>
      </c>
      <c r="G94" s="57">
        <v>0</v>
      </c>
      <c r="H94" s="57">
        <f>E94+F94-G94</f>
        <v>21576</v>
      </c>
      <c r="I94" s="57">
        <v>0</v>
      </c>
      <c r="J94" s="57">
        <f>H94-I94</f>
        <v>21576</v>
      </c>
    </row>
    <row r="95" spans="1:10" x14ac:dyDescent="0.25">
      <c r="A95" s="59" t="s">
        <v>188</v>
      </c>
      <c r="B95" s="58" t="s">
        <v>168</v>
      </c>
      <c r="C95" s="57">
        <v>30000</v>
      </c>
      <c r="D95" s="57">
        <v>0</v>
      </c>
      <c r="E95" s="57">
        <v>0</v>
      </c>
      <c r="F95" s="57">
        <v>0</v>
      </c>
      <c r="G95" s="57">
        <v>0</v>
      </c>
      <c r="H95" s="57">
        <f>E95+F95-G95</f>
        <v>0</v>
      </c>
      <c r="I95" s="57">
        <v>0</v>
      </c>
      <c r="J95" s="57">
        <f>H95-I95</f>
        <v>0</v>
      </c>
    </row>
    <row r="96" spans="1:10" x14ac:dyDescent="0.25">
      <c r="A96" s="59" t="s">
        <v>187</v>
      </c>
      <c r="B96" s="58" t="s">
        <v>186</v>
      </c>
      <c r="C96" s="57">
        <v>800000</v>
      </c>
      <c r="D96" s="57">
        <v>0</v>
      </c>
      <c r="E96" s="57">
        <v>0</v>
      </c>
      <c r="F96" s="57">
        <v>0</v>
      </c>
      <c r="G96" s="57">
        <v>0</v>
      </c>
      <c r="H96" s="57">
        <f>E96+F96-G96</f>
        <v>0</v>
      </c>
      <c r="I96" s="57">
        <v>0</v>
      </c>
      <c r="J96" s="57">
        <f>H96-I96</f>
        <v>0</v>
      </c>
    </row>
    <row r="97" spans="1:10" x14ac:dyDescent="0.25">
      <c r="A97" s="59" t="s">
        <v>185</v>
      </c>
      <c r="B97" s="58" t="s">
        <v>184</v>
      </c>
      <c r="C97" s="57">
        <v>8950571</v>
      </c>
      <c r="D97" s="57">
        <v>0</v>
      </c>
      <c r="E97" s="57">
        <v>1917077.76</v>
      </c>
      <c r="F97" s="57">
        <v>0</v>
      </c>
      <c r="G97" s="57">
        <v>0</v>
      </c>
      <c r="H97" s="57">
        <f>E97+F97-G97</f>
        <v>1917077.76</v>
      </c>
      <c r="I97" s="57">
        <v>0</v>
      </c>
      <c r="J97" s="57">
        <f>H97-I97</f>
        <v>1917077.76</v>
      </c>
    </row>
    <row r="98" spans="1:10" x14ac:dyDescent="0.25">
      <c r="A98" s="59" t="s">
        <v>183</v>
      </c>
      <c r="B98" s="58" t="s">
        <v>164</v>
      </c>
      <c r="C98" s="57">
        <v>45072</v>
      </c>
      <c r="D98" s="57">
        <v>0</v>
      </c>
      <c r="E98" s="57">
        <v>20790.580000000002</v>
      </c>
      <c r="F98" s="57">
        <v>20790.580000000002</v>
      </c>
      <c r="G98" s="57">
        <v>20790.580000000002</v>
      </c>
      <c r="H98" s="57">
        <f>E98+F98-G98</f>
        <v>20790.580000000002</v>
      </c>
      <c r="I98" s="57">
        <v>4893.2299999999996</v>
      </c>
      <c r="J98" s="57">
        <f>H98-I98</f>
        <v>15897.350000000002</v>
      </c>
    </row>
    <row r="99" spans="1:10" x14ac:dyDescent="0.25">
      <c r="A99" s="59" t="s">
        <v>182</v>
      </c>
      <c r="B99" s="58" t="s">
        <v>162</v>
      </c>
      <c r="C99" s="57">
        <v>0</v>
      </c>
      <c r="D99" s="57">
        <v>-55000</v>
      </c>
      <c r="E99" s="57">
        <v>0</v>
      </c>
      <c r="F99" s="57">
        <v>0</v>
      </c>
      <c r="G99" s="57">
        <v>0</v>
      </c>
      <c r="H99" s="57">
        <f>E99+F99-G99</f>
        <v>0</v>
      </c>
      <c r="I99" s="57">
        <v>0</v>
      </c>
      <c r="J99" s="57">
        <f>H99-I99</f>
        <v>0</v>
      </c>
    </row>
    <row r="100" spans="1:10" x14ac:dyDescent="0.25">
      <c r="A100" s="59" t="s">
        <v>181</v>
      </c>
      <c r="B100" s="58" t="s">
        <v>180</v>
      </c>
      <c r="C100" s="57">
        <v>40000</v>
      </c>
      <c r="D100" s="57">
        <v>0</v>
      </c>
      <c r="E100" s="57">
        <v>0</v>
      </c>
      <c r="F100" s="57">
        <v>0</v>
      </c>
      <c r="G100" s="57">
        <v>0</v>
      </c>
      <c r="H100" s="57">
        <f>E100+F100-G100</f>
        <v>0</v>
      </c>
      <c r="I100" s="57">
        <v>0</v>
      </c>
      <c r="J100" s="57">
        <f>H100-I100</f>
        <v>0</v>
      </c>
    </row>
    <row r="101" spans="1:10" x14ac:dyDescent="0.25">
      <c r="A101" s="59" t="s">
        <v>179</v>
      </c>
      <c r="B101" s="58" t="s">
        <v>178</v>
      </c>
      <c r="C101" s="57">
        <v>30000</v>
      </c>
      <c r="D101" s="57">
        <v>0</v>
      </c>
      <c r="E101" s="57">
        <v>27000</v>
      </c>
      <c r="F101" s="57">
        <v>0</v>
      </c>
      <c r="G101" s="57">
        <v>0</v>
      </c>
      <c r="H101" s="57">
        <f>E101+F101-G101</f>
        <v>27000</v>
      </c>
      <c r="I101" s="57">
        <v>0</v>
      </c>
      <c r="J101" s="57">
        <f>H101-I101</f>
        <v>27000</v>
      </c>
    </row>
    <row r="102" spans="1:10" ht="22.5" x14ac:dyDescent="0.25">
      <c r="A102" s="59" t="s">
        <v>177</v>
      </c>
      <c r="B102" s="58" t="s">
        <v>176</v>
      </c>
      <c r="C102" s="57">
        <v>20000</v>
      </c>
      <c r="D102" s="57">
        <v>0</v>
      </c>
      <c r="E102" s="57">
        <v>0</v>
      </c>
      <c r="F102" s="57">
        <v>0</v>
      </c>
      <c r="G102" s="57">
        <v>0</v>
      </c>
      <c r="H102" s="57">
        <f>E102+F102-G102</f>
        <v>0</v>
      </c>
      <c r="I102" s="57">
        <v>0</v>
      </c>
      <c r="J102" s="57">
        <f>H102-I102</f>
        <v>0</v>
      </c>
    </row>
    <row r="103" spans="1:10" ht="22.5" x14ac:dyDescent="0.25">
      <c r="A103" s="59" t="s">
        <v>175</v>
      </c>
      <c r="B103" s="58" t="s">
        <v>174</v>
      </c>
      <c r="C103" s="57">
        <v>5000</v>
      </c>
      <c r="D103" s="57">
        <v>0</v>
      </c>
      <c r="E103" s="57">
        <v>0</v>
      </c>
      <c r="F103" s="57">
        <v>0</v>
      </c>
      <c r="G103" s="57">
        <v>0</v>
      </c>
      <c r="H103" s="57">
        <f>E103+F103-G103</f>
        <v>0</v>
      </c>
      <c r="I103" s="57">
        <v>0</v>
      </c>
      <c r="J103" s="57">
        <f>H103-I103</f>
        <v>0</v>
      </c>
    </row>
    <row r="104" spans="1:10" x14ac:dyDescent="0.25">
      <c r="A104" s="59" t="s">
        <v>173</v>
      </c>
      <c r="B104" s="58" t="s">
        <v>172</v>
      </c>
      <c r="C104" s="57">
        <v>40090</v>
      </c>
      <c r="D104" s="57">
        <v>0</v>
      </c>
      <c r="E104" s="57">
        <v>9910</v>
      </c>
      <c r="F104" s="57">
        <v>0</v>
      </c>
      <c r="G104" s="57">
        <v>0</v>
      </c>
      <c r="H104" s="57">
        <f>E104+F104-G104</f>
        <v>9910</v>
      </c>
      <c r="I104" s="57">
        <v>0</v>
      </c>
      <c r="J104" s="57">
        <f>H104-I104</f>
        <v>9910</v>
      </c>
    </row>
    <row r="105" spans="1:10" x14ac:dyDescent="0.25">
      <c r="A105" s="59" t="s">
        <v>171</v>
      </c>
      <c r="B105" s="58" t="s">
        <v>170</v>
      </c>
      <c r="C105" s="57">
        <v>148228</v>
      </c>
      <c r="D105" s="57">
        <v>20000</v>
      </c>
      <c r="E105" s="57">
        <v>0</v>
      </c>
      <c r="F105" s="57">
        <v>62638.76</v>
      </c>
      <c r="G105" s="57">
        <v>0</v>
      </c>
      <c r="H105" s="57">
        <f>E105+F105-G105</f>
        <v>62638.76</v>
      </c>
      <c r="I105" s="57">
        <v>39550.5</v>
      </c>
      <c r="J105" s="57">
        <f>H105-I105</f>
        <v>23088.260000000002</v>
      </c>
    </row>
    <row r="106" spans="1:10" x14ac:dyDescent="0.25">
      <c r="A106" s="59" t="s">
        <v>169</v>
      </c>
      <c r="B106" s="58" t="s">
        <v>168</v>
      </c>
      <c r="C106" s="57">
        <v>30000</v>
      </c>
      <c r="D106" s="57">
        <v>0</v>
      </c>
      <c r="E106" s="57">
        <v>0</v>
      </c>
      <c r="F106" s="57">
        <v>0</v>
      </c>
      <c r="G106" s="57">
        <v>0</v>
      </c>
      <c r="H106" s="57">
        <f>E106+F106-G106</f>
        <v>0</v>
      </c>
      <c r="I106" s="57">
        <v>0</v>
      </c>
      <c r="J106" s="57">
        <f>H106-I106</f>
        <v>0</v>
      </c>
    </row>
    <row r="107" spans="1:10" x14ac:dyDescent="0.25">
      <c r="A107" s="59" t="s">
        <v>167</v>
      </c>
      <c r="B107" s="58" t="s">
        <v>166</v>
      </c>
      <c r="C107" s="57">
        <v>8303237</v>
      </c>
      <c r="D107" s="57">
        <v>0</v>
      </c>
      <c r="E107" s="57">
        <v>1549781.43</v>
      </c>
      <c r="F107" s="57">
        <v>0</v>
      </c>
      <c r="G107" s="57">
        <v>0</v>
      </c>
      <c r="H107" s="57">
        <f>E107+F107-G107</f>
        <v>1549781.43</v>
      </c>
      <c r="I107" s="57">
        <v>0</v>
      </c>
      <c r="J107" s="57">
        <f>H107-I107</f>
        <v>1549781.43</v>
      </c>
    </row>
    <row r="108" spans="1:10" x14ac:dyDescent="0.25">
      <c r="A108" s="59" t="s">
        <v>165</v>
      </c>
      <c r="B108" s="58" t="s">
        <v>164</v>
      </c>
      <c r="C108" s="57">
        <v>21459</v>
      </c>
      <c r="D108" s="57">
        <v>0</v>
      </c>
      <c r="E108" s="57">
        <v>14000</v>
      </c>
      <c r="F108" s="57">
        <v>0</v>
      </c>
      <c r="G108" s="57">
        <v>2364.9299999999998</v>
      </c>
      <c r="H108" s="57">
        <f>E108+F108-G108</f>
        <v>11635.07</v>
      </c>
      <c r="I108" s="57">
        <v>11635.07</v>
      </c>
      <c r="J108" s="57">
        <f>H108-I108</f>
        <v>0</v>
      </c>
    </row>
    <row r="109" spans="1:10" x14ac:dyDescent="0.25">
      <c r="A109" s="59" t="s">
        <v>163</v>
      </c>
      <c r="B109" s="58" t="s">
        <v>162</v>
      </c>
      <c r="C109" s="57">
        <v>13984</v>
      </c>
      <c r="D109" s="57">
        <v>-41016</v>
      </c>
      <c r="E109" s="57">
        <v>12000</v>
      </c>
      <c r="F109" s="57">
        <v>0</v>
      </c>
      <c r="G109" s="57">
        <v>0</v>
      </c>
      <c r="H109" s="57">
        <f>E109+F109-G109</f>
        <v>12000</v>
      </c>
      <c r="I109" s="57">
        <v>0</v>
      </c>
      <c r="J109" s="57">
        <f>H109-I109</f>
        <v>12000</v>
      </c>
    </row>
    <row r="110" spans="1:10" x14ac:dyDescent="0.25">
      <c r="A110" s="59" t="s">
        <v>161</v>
      </c>
      <c r="B110" s="58" t="s">
        <v>160</v>
      </c>
      <c r="C110" s="57">
        <v>90000</v>
      </c>
      <c r="D110" s="57">
        <v>0</v>
      </c>
      <c r="E110" s="57">
        <v>0</v>
      </c>
      <c r="F110" s="57">
        <v>0</v>
      </c>
      <c r="G110" s="57">
        <v>0</v>
      </c>
      <c r="H110" s="57">
        <f>E110+F110-G110</f>
        <v>0</v>
      </c>
      <c r="I110" s="57">
        <v>0</v>
      </c>
      <c r="J110" s="57">
        <f>H110-I110</f>
        <v>0</v>
      </c>
    </row>
    <row r="111" spans="1:10" x14ac:dyDescent="0.25">
      <c r="A111" s="59" t="s">
        <v>159</v>
      </c>
      <c r="B111" s="58" t="s">
        <v>138</v>
      </c>
      <c r="C111" s="57">
        <v>30000</v>
      </c>
      <c r="D111" s="57">
        <v>0</v>
      </c>
      <c r="E111" s="57">
        <v>0</v>
      </c>
      <c r="F111" s="57">
        <v>0</v>
      </c>
      <c r="G111" s="57">
        <v>0</v>
      </c>
      <c r="H111" s="57">
        <f>E111+F111-G111</f>
        <v>0</v>
      </c>
      <c r="I111" s="57">
        <v>0</v>
      </c>
      <c r="J111" s="57">
        <f>H111-I111</f>
        <v>0</v>
      </c>
    </row>
    <row r="112" spans="1:10" ht="22.5" x14ac:dyDescent="0.25">
      <c r="A112" s="59" t="s">
        <v>158</v>
      </c>
      <c r="B112" s="58" t="s">
        <v>134</v>
      </c>
      <c r="C112" s="57">
        <v>20000</v>
      </c>
      <c r="D112" s="57">
        <v>0</v>
      </c>
      <c r="E112" s="57">
        <v>0</v>
      </c>
      <c r="F112" s="57">
        <v>0</v>
      </c>
      <c r="G112" s="57">
        <v>0</v>
      </c>
      <c r="H112" s="57">
        <f>E112+F112-G112</f>
        <v>0</v>
      </c>
      <c r="I112" s="57">
        <v>0</v>
      </c>
      <c r="J112" s="57">
        <f>H112-I112</f>
        <v>0</v>
      </c>
    </row>
    <row r="113" spans="1:10" x14ac:dyDescent="0.25">
      <c r="A113" s="59" t="s">
        <v>157</v>
      </c>
      <c r="B113" s="58" t="s">
        <v>156</v>
      </c>
      <c r="C113" s="57">
        <v>5000</v>
      </c>
      <c r="D113" s="57">
        <v>0</v>
      </c>
      <c r="E113" s="57">
        <v>0</v>
      </c>
      <c r="F113" s="57">
        <v>0</v>
      </c>
      <c r="G113" s="57">
        <v>0</v>
      </c>
      <c r="H113" s="57">
        <f>E113+F113-G113</f>
        <v>0</v>
      </c>
      <c r="I113" s="57">
        <v>0</v>
      </c>
      <c r="J113" s="57">
        <f>H113-I113</f>
        <v>0</v>
      </c>
    </row>
    <row r="114" spans="1:10" ht="22.5" x14ac:dyDescent="0.25">
      <c r="A114" s="59" t="s">
        <v>155</v>
      </c>
      <c r="B114" s="58" t="s">
        <v>154</v>
      </c>
      <c r="C114" s="57">
        <v>25000</v>
      </c>
      <c r="D114" s="57">
        <v>0</v>
      </c>
      <c r="E114" s="57">
        <v>0</v>
      </c>
      <c r="F114" s="57">
        <v>0</v>
      </c>
      <c r="G114" s="57">
        <v>0</v>
      </c>
      <c r="H114" s="57">
        <f>E114+F114-G114</f>
        <v>0</v>
      </c>
      <c r="I114" s="57">
        <v>0</v>
      </c>
      <c r="J114" s="57">
        <f>H114-I114</f>
        <v>0</v>
      </c>
    </row>
    <row r="115" spans="1:10" x14ac:dyDescent="0.25">
      <c r="A115" s="59" t="s">
        <v>153</v>
      </c>
      <c r="B115" s="58" t="s">
        <v>152</v>
      </c>
      <c r="C115" s="57">
        <v>30000</v>
      </c>
      <c r="D115" s="57">
        <v>0</v>
      </c>
      <c r="E115" s="57">
        <v>0</v>
      </c>
      <c r="F115" s="57">
        <v>0</v>
      </c>
      <c r="G115" s="57">
        <v>0</v>
      </c>
      <c r="H115" s="57">
        <f>E115+F115-G115</f>
        <v>0</v>
      </c>
      <c r="I115" s="57">
        <v>0</v>
      </c>
      <c r="J115" s="57">
        <f>H115-I115</f>
        <v>0</v>
      </c>
    </row>
    <row r="116" spans="1:10" x14ac:dyDescent="0.25">
      <c r="A116" s="59" t="s">
        <v>151</v>
      </c>
      <c r="B116" s="58" t="s">
        <v>150</v>
      </c>
      <c r="C116" s="57">
        <v>149676</v>
      </c>
      <c r="D116" s="57">
        <v>0</v>
      </c>
      <c r="E116" s="57">
        <v>0</v>
      </c>
      <c r="F116" s="57">
        <v>0</v>
      </c>
      <c r="G116" s="57">
        <v>0</v>
      </c>
      <c r="H116" s="57">
        <f>E116+F116-G116</f>
        <v>0</v>
      </c>
      <c r="I116" s="57">
        <v>0</v>
      </c>
      <c r="J116" s="57">
        <f>H116-I116</f>
        <v>0</v>
      </c>
    </row>
    <row r="117" spans="1:10" x14ac:dyDescent="0.25">
      <c r="A117" s="59" t="s">
        <v>149</v>
      </c>
      <c r="B117" s="58" t="s">
        <v>148</v>
      </c>
      <c r="C117" s="57">
        <v>3852500</v>
      </c>
      <c r="D117" s="57">
        <v>0</v>
      </c>
      <c r="E117" s="57">
        <v>0</v>
      </c>
      <c r="F117" s="57">
        <v>1792458</v>
      </c>
      <c r="G117" s="57">
        <v>0</v>
      </c>
      <c r="H117" s="57">
        <f>E117+F117-G117</f>
        <v>1792458</v>
      </c>
      <c r="I117" s="57">
        <v>1323708.6000000001</v>
      </c>
      <c r="J117" s="57">
        <f>H117-I117</f>
        <v>468749.39999999991</v>
      </c>
    </row>
    <row r="118" spans="1:10" x14ac:dyDescent="0.25">
      <c r="A118" s="59" t="s">
        <v>147</v>
      </c>
      <c r="B118" s="58" t="s">
        <v>146</v>
      </c>
      <c r="C118" s="57">
        <v>1984857</v>
      </c>
      <c r="D118" s="57">
        <v>0</v>
      </c>
      <c r="E118" s="57">
        <v>340568.06</v>
      </c>
      <c r="F118" s="57">
        <v>1861166.26</v>
      </c>
      <c r="G118" s="57">
        <v>558637</v>
      </c>
      <c r="H118" s="57">
        <f>E118+F118-G118</f>
        <v>1643097.3199999998</v>
      </c>
      <c r="I118" s="57">
        <v>513698.86</v>
      </c>
      <c r="J118" s="57">
        <f>H118-I118</f>
        <v>1129398.46</v>
      </c>
    </row>
    <row r="119" spans="1:10" x14ac:dyDescent="0.25">
      <c r="A119" s="59" t="s">
        <v>145</v>
      </c>
      <c r="B119" s="58" t="s">
        <v>124</v>
      </c>
      <c r="C119" s="57">
        <v>7500000</v>
      </c>
      <c r="D119" s="57">
        <v>0</v>
      </c>
      <c r="E119" s="57">
        <v>2676748.89</v>
      </c>
      <c r="F119" s="57">
        <v>696</v>
      </c>
      <c r="G119" s="57">
        <v>0</v>
      </c>
      <c r="H119" s="57">
        <f>E119+F119-G119</f>
        <v>2677444.89</v>
      </c>
      <c r="I119" s="57">
        <v>487014.67</v>
      </c>
      <c r="J119" s="57">
        <f>H119-I119</f>
        <v>2190430.2200000002</v>
      </c>
    </row>
    <row r="120" spans="1:10" x14ac:dyDescent="0.25">
      <c r="A120" s="59" t="s">
        <v>144</v>
      </c>
      <c r="B120" s="58" t="s">
        <v>143</v>
      </c>
      <c r="C120" s="57">
        <v>30000</v>
      </c>
      <c r="D120" s="57">
        <v>0</v>
      </c>
      <c r="E120" s="57">
        <v>5000</v>
      </c>
      <c r="F120" s="57">
        <v>0</v>
      </c>
      <c r="G120" s="57">
        <v>0</v>
      </c>
      <c r="H120" s="57">
        <f>E120+F120-G120</f>
        <v>5000</v>
      </c>
      <c r="I120" s="57">
        <v>0</v>
      </c>
      <c r="J120" s="57">
        <f>H120-I120</f>
        <v>5000</v>
      </c>
    </row>
    <row r="121" spans="1:10" x14ac:dyDescent="0.25">
      <c r="A121" s="59" t="s">
        <v>142</v>
      </c>
      <c r="B121" s="58" t="s">
        <v>118</v>
      </c>
      <c r="C121" s="57">
        <v>0</v>
      </c>
      <c r="D121" s="57">
        <v>-50000</v>
      </c>
      <c r="E121" s="57">
        <v>0</v>
      </c>
      <c r="F121" s="57">
        <v>0</v>
      </c>
      <c r="G121" s="57">
        <v>0</v>
      </c>
      <c r="H121" s="57">
        <f>E121+F121-G121</f>
        <v>0</v>
      </c>
      <c r="I121" s="57">
        <v>0</v>
      </c>
      <c r="J121" s="57">
        <f>H121-I121</f>
        <v>0</v>
      </c>
    </row>
    <row r="122" spans="1:10" x14ac:dyDescent="0.25">
      <c r="A122" s="59" t="s">
        <v>141</v>
      </c>
      <c r="B122" s="58" t="s">
        <v>140</v>
      </c>
      <c r="C122" s="57">
        <v>74000</v>
      </c>
      <c r="D122" s="57">
        <v>-16000</v>
      </c>
      <c r="E122" s="57">
        <v>0</v>
      </c>
      <c r="F122" s="57">
        <v>32600</v>
      </c>
      <c r="G122" s="57">
        <v>0</v>
      </c>
      <c r="H122" s="57">
        <f>E122+F122-G122</f>
        <v>32600</v>
      </c>
      <c r="I122" s="57">
        <v>12331.02</v>
      </c>
      <c r="J122" s="57">
        <f>H122-I122</f>
        <v>20268.98</v>
      </c>
    </row>
    <row r="123" spans="1:10" x14ac:dyDescent="0.25">
      <c r="A123" s="59" t="s">
        <v>139</v>
      </c>
      <c r="B123" s="58" t="s">
        <v>138</v>
      </c>
      <c r="C123" s="57">
        <v>30000</v>
      </c>
      <c r="D123" s="57">
        <v>0</v>
      </c>
      <c r="E123" s="57">
        <v>0</v>
      </c>
      <c r="F123" s="57">
        <v>0</v>
      </c>
      <c r="G123" s="57">
        <v>0</v>
      </c>
      <c r="H123" s="57">
        <f>E123+F123-G123</f>
        <v>0</v>
      </c>
      <c r="I123" s="57">
        <v>0</v>
      </c>
      <c r="J123" s="57">
        <f>H123-I123</f>
        <v>0</v>
      </c>
    </row>
    <row r="124" spans="1:10" x14ac:dyDescent="0.25">
      <c r="A124" s="59" t="s">
        <v>137</v>
      </c>
      <c r="B124" s="58" t="s">
        <v>136</v>
      </c>
      <c r="C124" s="57">
        <v>60000</v>
      </c>
      <c r="D124" s="57">
        <v>10000</v>
      </c>
      <c r="E124" s="57">
        <v>0</v>
      </c>
      <c r="F124" s="57">
        <v>50000</v>
      </c>
      <c r="G124" s="57">
        <v>0</v>
      </c>
      <c r="H124" s="57">
        <f>E124+F124-G124</f>
        <v>50000</v>
      </c>
      <c r="I124" s="57">
        <v>28530</v>
      </c>
      <c r="J124" s="57">
        <f>H124-I124</f>
        <v>21470</v>
      </c>
    </row>
    <row r="125" spans="1:10" ht="22.5" x14ac:dyDescent="0.25">
      <c r="A125" s="59" t="s">
        <v>135</v>
      </c>
      <c r="B125" s="58" t="s">
        <v>134</v>
      </c>
      <c r="C125" s="57">
        <v>20000</v>
      </c>
      <c r="D125" s="57">
        <v>0</v>
      </c>
      <c r="E125" s="57">
        <v>0</v>
      </c>
      <c r="F125" s="57">
        <v>0</v>
      </c>
      <c r="G125" s="57">
        <v>0</v>
      </c>
      <c r="H125" s="57">
        <f>E125+F125-G125</f>
        <v>0</v>
      </c>
      <c r="I125" s="57">
        <v>0</v>
      </c>
      <c r="J125" s="57">
        <f>H125-I125</f>
        <v>0</v>
      </c>
    </row>
    <row r="126" spans="1:10" x14ac:dyDescent="0.25">
      <c r="A126" s="59" t="s">
        <v>133</v>
      </c>
      <c r="B126" s="58" t="s">
        <v>132</v>
      </c>
      <c r="C126" s="57">
        <v>180000</v>
      </c>
      <c r="D126" s="57">
        <v>180000</v>
      </c>
      <c r="E126" s="57">
        <v>0</v>
      </c>
      <c r="F126" s="57">
        <v>0</v>
      </c>
      <c r="G126" s="57">
        <v>0</v>
      </c>
      <c r="H126" s="57">
        <f>E126+F126-G126</f>
        <v>0</v>
      </c>
      <c r="I126" s="57">
        <v>0</v>
      </c>
      <c r="J126" s="57">
        <f>H126-I126</f>
        <v>0</v>
      </c>
    </row>
    <row r="127" spans="1:10" x14ac:dyDescent="0.25">
      <c r="A127" s="59" t="s">
        <v>131</v>
      </c>
      <c r="B127" s="58" t="s">
        <v>130</v>
      </c>
      <c r="C127" s="57">
        <v>156000</v>
      </c>
      <c r="D127" s="57">
        <v>156000</v>
      </c>
      <c r="E127" s="57">
        <v>0</v>
      </c>
      <c r="F127" s="57">
        <v>107900</v>
      </c>
      <c r="G127" s="57">
        <v>0</v>
      </c>
      <c r="H127" s="57">
        <f>E127+F127-G127</f>
        <v>107900</v>
      </c>
      <c r="I127" s="57">
        <v>97875</v>
      </c>
      <c r="J127" s="57">
        <f>H127-I127</f>
        <v>10025</v>
      </c>
    </row>
    <row r="128" spans="1:10" x14ac:dyDescent="0.25">
      <c r="A128" s="59" t="s">
        <v>129</v>
      </c>
      <c r="B128" s="58" t="s">
        <v>128</v>
      </c>
      <c r="C128" s="57">
        <v>30000</v>
      </c>
      <c r="D128" s="57">
        <v>30000</v>
      </c>
      <c r="E128" s="57">
        <v>0</v>
      </c>
      <c r="F128" s="57">
        <v>0</v>
      </c>
      <c r="G128" s="57">
        <v>0</v>
      </c>
      <c r="H128" s="57">
        <f>E128+F128-G128</f>
        <v>0</v>
      </c>
      <c r="I128" s="57">
        <v>0</v>
      </c>
      <c r="J128" s="57">
        <f>H128-I128</f>
        <v>0</v>
      </c>
    </row>
    <row r="129" spans="1:10" x14ac:dyDescent="0.25">
      <c r="A129" s="59" t="s">
        <v>127</v>
      </c>
      <c r="B129" s="58" t="s">
        <v>126</v>
      </c>
      <c r="C129" s="57">
        <v>10000</v>
      </c>
      <c r="D129" s="57">
        <v>10000</v>
      </c>
      <c r="E129" s="57">
        <v>0</v>
      </c>
      <c r="F129" s="57">
        <v>0</v>
      </c>
      <c r="G129" s="57">
        <v>0</v>
      </c>
      <c r="H129" s="57">
        <f>E129+F129-G129</f>
        <v>0</v>
      </c>
      <c r="I129" s="57">
        <v>0</v>
      </c>
      <c r="J129" s="57">
        <f>H129-I129</f>
        <v>0</v>
      </c>
    </row>
    <row r="130" spans="1:10" x14ac:dyDescent="0.25">
      <c r="A130" s="59" t="s">
        <v>125</v>
      </c>
      <c r="B130" s="58" t="s">
        <v>124</v>
      </c>
      <c r="C130" s="57">
        <v>7300000</v>
      </c>
      <c r="D130" s="57">
        <v>7300000</v>
      </c>
      <c r="E130" s="57">
        <v>0</v>
      </c>
      <c r="F130" s="57">
        <v>7272198.5999999996</v>
      </c>
      <c r="G130" s="57">
        <v>37700</v>
      </c>
      <c r="H130" s="57">
        <f>E130+F130-G130</f>
        <v>7234498.5999999996</v>
      </c>
      <c r="I130" s="57">
        <v>5844492.1600000001</v>
      </c>
      <c r="J130" s="57">
        <f>H130-I130</f>
        <v>1390006.4399999995</v>
      </c>
    </row>
    <row r="131" spans="1:10" x14ac:dyDescent="0.25">
      <c r="A131" s="59" t="s">
        <v>123</v>
      </c>
      <c r="B131" s="58" t="s">
        <v>122</v>
      </c>
      <c r="C131" s="57">
        <v>30000</v>
      </c>
      <c r="D131" s="57">
        <v>30000</v>
      </c>
      <c r="E131" s="57">
        <v>0</v>
      </c>
      <c r="F131" s="57">
        <v>0</v>
      </c>
      <c r="G131" s="57">
        <v>0</v>
      </c>
      <c r="H131" s="57">
        <f>E131+F131-G131</f>
        <v>0</v>
      </c>
      <c r="I131" s="57">
        <v>0</v>
      </c>
      <c r="J131" s="57">
        <f>H131-I131</f>
        <v>0</v>
      </c>
    </row>
    <row r="132" spans="1:10" x14ac:dyDescent="0.25">
      <c r="A132" s="59" t="s">
        <v>121</v>
      </c>
      <c r="B132" s="58" t="s">
        <v>120</v>
      </c>
      <c r="C132" s="57">
        <v>40000</v>
      </c>
      <c r="D132" s="57">
        <v>40000</v>
      </c>
      <c r="E132" s="57">
        <v>0</v>
      </c>
      <c r="F132" s="57">
        <v>0</v>
      </c>
      <c r="G132" s="57">
        <v>0</v>
      </c>
      <c r="H132" s="57">
        <f>E132+F132-G132</f>
        <v>0</v>
      </c>
      <c r="I132" s="57">
        <v>0</v>
      </c>
      <c r="J132" s="57">
        <f>H132-I132</f>
        <v>0</v>
      </c>
    </row>
    <row r="133" spans="1:10" x14ac:dyDescent="0.25">
      <c r="A133" s="59" t="s">
        <v>119</v>
      </c>
      <c r="B133" s="58" t="s">
        <v>118</v>
      </c>
      <c r="C133" s="57">
        <v>55000</v>
      </c>
      <c r="D133" s="57">
        <v>55000</v>
      </c>
      <c r="E133" s="57">
        <v>0</v>
      </c>
      <c r="F133" s="57">
        <v>0</v>
      </c>
      <c r="G133" s="57">
        <v>0</v>
      </c>
      <c r="H133" s="57">
        <f>E133+F133-G133</f>
        <v>0</v>
      </c>
      <c r="I133" s="57">
        <v>0</v>
      </c>
      <c r="J133" s="57">
        <f>H133-I133</f>
        <v>0</v>
      </c>
    </row>
    <row r="134" spans="1:10" x14ac:dyDescent="0.25">
      <c r="A134" s="59" t="s">
        <v>117</v>
      </c>
      <c r="B134" s="58" t="s">
        <v>116</v>
      </c>
      <c r="C134" s="57">
        <v>90000</v>
      </c>
      <c r="D134" s="57">
        <v>90000</v>
      </c>
      <c r="E134" s="57">
        <v>0</v>
      </c>
      <c r="F134" s="57">
        <v>25200</v>
      </c>
      <c r="G134" s="57">
        <v>0</v>
      </c>
      <c r="H134" s="57">
        <f>E134+F134-G134</f>
        <v>25200</v>
      </c>
      <c r="I134" s="57">
        <v>17200</v>
      </c>
      <c r="J134" s="57">
        <f>H134-I134</f>
        <v>8000</v>
      </c>
    </row>
    <row r="135" spans="1:10" ht="22.5" x14ac:dyDescent="0.25">
      <c r="A135" s="59" t="s">
        <v>115</v>
      </c>
      <c r="B135" s="58" t="s">
        <v>114</v>
      </c>
      <c r="C135" s="57">
        <v>10000</v>
      </c>
      <c r="D135" s="57">
        <v>10000</v>
      </c>
      <c r="E135" s="57">
        <v>0</v>
      </c>
      <c r="F135" s="57">
        <v>8500</v>
      </c>
      <c r="G135" s="57">
        <v>0</v>
      </c>
      <c r="H135" s="57">
        <f>E135+F135-G135</f>
        <v>8500</v>
      </c>
      <c r="I135" s="57">
        <v>0</v>
      </c>
      <c r="J135" s="57">
        <f>H135-I135</f>
        <v>8500</v>
      </c>
    </row>
    <row r="136" spans="1:10" x14ac:dyDescent="0.25">
      <c r="A136" s="59" t="s">
        <v>113</v>
      </c>
      <c r="B136" s="58" t="s">
        <v>109</v>
      </c>
      <c r="C136" s="57">
        <v>30000</v>
      </c>
      <c r="D136" s="57">
        <v>30000</v>
      </c>
      <c r="E136" s="57">
        <v>0</v>
      </c>
      <c r="F136" s="57">
        <v>0</v>
      </c>
      <c r="G136" s="57">
        <v>0</v>
      </c>
      <c r="H136" s="57">
        <f>E136+F136-G136</f>
        <v>0</v>
      </c>
      <c r="I136" s="57">
        <v>0</v>
      </c>
      <c r="J136" s="57">
        <f>H136-I136</f>
        <v>0</v>
      </c>
    </row>
    <row r="137" spans="1:10" x14ac:dyDescent="0.25">
      <c r="A137" s="59" t="s">
        <v>112</v>
      </c>
      <c r="B137" s="58" t="s">
        <v>111</v>
      </c>
      <c r="C137" s="57">
        <v>180000</v>
      </c>
      <c r="D137" s="57">
        <v>180000</v>
      </c>
      <c r="E137" s="57">
        <v>0</v>
      </c>
      <c r="F137" s="57">
        <v>91791.03</v>
      </c>
      <c r="G137" s="57">
        <v>2914.5</v>
      </c>
      <c r="H137" s="57">
        <f>E137+F137-G137</f>
        <v>88876.53</v>
      </c>
      <c r="I137" s="57">
        <v>24937.5</v>
      </c>
      <c r="J137" s="57">
        <f>H137-I137</f>
        <v>63939.03</v>
      </c>
    </row>
    <row r="138" spans="1:10" x14ac:dyDescent="0.25">
      <c r="A138" s="59" t="s">
        <v>110</v>
      </c>
      <c r="B138" s="58" t="s">
        <v>109</v>
      </c>
      <c r="C138" s="57">
        <v>50000</v>
      </c>
      <c r="D138" s="57">
        <v>50000</v>
      </c>
      <c r="E138" s="57">
        <v>0</v>
      </c>
      <c r="F138" s="57">
        <v>0</v>
      </c>
      <c r="G138" s="57">
        <v>0</v>
      </c>
      <c r="H138" s="57">
        <f>E138+F138-G138</f>
        <v>0</v>
      </c>
      <c r="I138" s="57">
        <v>0</v>
      </c>
      <c r="J138" s="57">
        <f>H138-I138</f>
        <v>0</v>
      </c>
    </row>
    <row r="139" spans="1:10" x14ac:dyDescent="0.25">
      <c r="A139" s="59" t="s">
        <v>108</v>
      </c>
      <c r="B139" s="58" t="s">
        <v>107</v>
      </c>
      <c r="C139" s="57">
        <v>100000</v>
      </c>
      <c r="D139" s="57">
        <v>0</v>
      </c>
      <c r="E139" s="57">
        <v>100000</v>
      </c>
      <c r="F139" s="57">
        <v>0</v>
      </c>
      <c r="G139" s="57">
        <v>0</v>
      </c>
      <c r="H139" s="57">
        <f>E139+F139-G139</f>
        <v>100000</v>
      </c>
      <c r="I139" s="57">
        <v>0</v>
      </c>
      <c r="J139" s="57">
        <f>H139-I139</f>
        <v>100000</v>
      </c>
    </row>
    <row r="140" spans="1:10" x14ac:dyDescent="0.25">
      <c r="A140" s="59" t="s">
        <v>106</v>
      </c>
      <c r="B140" s="58" t="s">
        <v>79</v>
      </c>
      <c r="C140" s="57">
        <v>2231467</v>
      </c>
      <c r="D140" s="57">
        <v>0</v>
      </c>
      <c r="E140" s="57">
        <v>155863.4</v>
      </c>
      <c r="F140" s="57">
        <v>0</v>
      </c>
      <c r="G140" s="57">
        <v>0</v>
      </c>
      <c r="H140" s="57">
        <f>E140+F140-G140</f>
        <v>155863.4</v>
      </c>
      <c r="I140" s="57">
        <v>0</v>
      </c>
      <c r="J140" s="57">
        <f>H140-I140</f>
        <v>155863.4</v>
      </c>
    </row>
    <row r="141" spans="1:10" x14ac:dyDescent="0.25">
      <c r="A141" s="59" t="s">
        <v>105</v>
      </c>
      <c r="B141" s="58" t="s">
        <v>69</v>
      </c>
      <c r="C141" s="57">
        <v>153185</v>
      </c>
      <c r="D141" s="57">
        <v>0</v>
      </c>
      <c r="E141" s="57">
        <v>0</v>
      </c>
      <c r="F141" s="57">
        <v>0</v>
      </c>
      <c r="G141" s="57">
        <v>0</v>
      </c>
      <c r="H141" s="57">
        <f>E141+F141-G141</f>
        <v>0</v>
      </c>
      <c r="I141" s="57">
        <v>0</v>
      </c>
      <c r="J141" s="57">
        <f>H141-I141</f>
        <v>0</v>
      </c>
    </row>
    <row r="142" spans="1:10" x14ac:dyDescent="0.25">
      <c r="A142" s="59" t="s">
        <v>104</v>
      </c>
      <c r="B142" s="58" t="s">
        <v>103</v>
      </c>
      <c r="C142" s="57">
        <v>180000</v>
      </c>
      <c r="D142" s="57">
        <v>0</v>
      </c>
      <c r="E142" s="57">
        <v>0</v>
      </c>
      <c r="F142" s="57">
        <v>0</v>
      </c>
      <c r="G142" s="57">
        <v>0</v>
      </c>
      <c r="H142" s="57">
        <f>E142+F142-G142</f>
        <v>0</v>
      </c>
      <c r="I142" s="57">
        <v>0</v>
      </c>
      <c r="J142" s="57">
        <f>H142-I142</f>
        <v>0</v>
      </c>
    </row>
    <row r="143" spans="1:10" x14ac:dyDescent="0.25">
      <c r="A143" s="59" t="s">
        <v>102</v>
      </c>
      <c r="B143" s="58" t="s">
        <v>75</v>
      </c>
      <c r="C143" s="57">
        <v>130235</v>
      </c>
      <c r="D143" s="57">
        <v>0</v>
      </c>
      <c r="E143" s="57">
        <v>0</v>
      </c>
      <c r="F143" s="57">
        <v>0</v>
      </c>
      <c r="G143" s="57">
        <v>0</v>
      </c>
      <c r="H143" s="57">
        <f>E143+F143-G143</f>
        <v>0</v>
      </c>
      <c r="I143" s="57">
        <v>0</v>
      </c>
      <c r="J143" s="57">
        <f>H143-I143</f>
        <v>0</v>
      </c>
    </row>
    <row r="144" spans="1:10" x14ac:dyDescent="0.25">
      <c r="A144" s="59" t="s">
        <v>101</v>
      </c>
      <c r="B144" s="58" t="s">
        <v>100</v>
      </c>
      <c r="C144" s="57">
        <v>743543</v>
      </c>
      <c r="D144" s="57">
        <v>0</v>
      </c>
      <c r="E144" s="57">
        <v>0</v>
      </c>
      <c r="F144" s="57">
        <v>0</v>
      </c>
      <c r="G144" s="57">
        <v>0</v>
      </c>
      <c r="H144" s="57">
        <f>E144+F144-G144</f>
        <v>0</v>
      </c>
      <c r="I144" s="57">
        <v>0</v>
      </c>
      <c r="J144" s="57">
        <f>H144-I144</f>
        <v>0</v>
      </c>
    </row>
    <row r="145" spans="1:10" x14ac:dyDescent="0.25">
      <c r="A145" s="59" t="s">
        <v>99</v>
      </c>
      <c r="B145" s="58" t="s">
        <v>71</v>
      </c>
      <c r="C145" s="57">
        <v>1841849</v>
      </c>
      <c r="D145" s="57">
        <v>0</v>
      </c>
      <c r="E145" s="57">
        <v>0</v>
      </c>
      <c r="F145" s="57">
        <v>0</v>
      </c>
      <c r="G145" s="57">
        <v>0</v>
      </c>
      <c r="H145" s="57">
        <f>E145+F145-G145</f>
        <v>0</v>
      </c>
      <c r="I145" s="57">
        <v>0</v>
      </c>
      <c r="J145" s="57">
        <f>H145-I145</f>
        <v>0</v>
      </c>
    </row>
    <row r="146" spans="1:10" x14ac:dyDescent="0.25">
      <c r="A146" s="59" t="s">
        <v>98</v>
      </c>
      <c r="B146" s="58" t="s">
        <v>67</v>
      </c>
      <c r="C146" s="57">
        <v>149409</v>
      </c>
      <c r="D146" s="57">
        <v>0</v>
      </c>
      <c r="E146" s="57">
        <v>0</v>
      </c>
      <c r="F146" s="57">
        <v>0</v>
      </c>
      <c r="G146" s="57">
        <v>0</v>
      </c>
      <c r="H146" s="57">
        <f>E146+F146-G146</f>
        <v>0</v>
      </c>
      <c r="I146" s="57">
        <v>0</v>
      </c>
      <c r="J146" s="57">
        <f>H146-I146</f>
        <v>0</v>
      </c>
    </row>
    <row r="147" spans="1:10" x14ac:dyDescent="0.25">
      <c r="A147" s="59" t="s">
        <v>97</v>
      </c>
      <c r="B147" s="58" t="s">
        <v>96</v>
      </c>
      <c r="C147" s="57">
        <v>44300</v>
      </c>
      <c r="D147" s="57">
        <v>0</v>
      </c>
      <c r="E147" s="57">
        <v>0</v>
      </c>
      <c r="F147" s="57">
        <v>0</v>
      </c>
      <c r="G147" s="57">
        <v>0</v>
      </c>
      <c r="H147" s="57">
        <f>E147+F147-G147</f>
        <v>0</v>
      </c>
      <c r="I147" s="57">
        <v>0</v>
      </c>
      <c r="J147" s="57">
        <f>H147-I147</f>
        <v>0</v>
      </c>
    </row>
    <row r="148" spans="1:10" x14ac:dyDescent="0.25">
      <c r="A148" s="59" t="s">
        <v>95</v>
      </c>
      <c r="B148" s="58" t="s">
        <v>65</v>
      </c>
      <c r="C148" s="57">
        <v>190335</v>
      </c>
      <c r="D148" s="57">
        <v>0</v>
      </c>
      <c r="E148" s="57">
        <v>0</v>
      </c>
      <c r="F148" s="57">
        <v>0</v>
      </c>
      <c r="G148" s="57">
        <v>0</v>
      </c>
      <c r="H148" s="57">
        <f>E148+F148-G148</f>
        <v>0</v>
      </c>
      <c r="I148" s="57">
        <v>0</v>
      </c>
      <c r="J148" s="57">
        <f>H148-I148</f>
        <v>0</v>
      </c>
    </row>
    <row r="149" spans="1:10" x14ac:dyDescent="0.25">
      <c r="A149" s="59" t="s">
        <v>94</v>
      </c>
      <c r="B149" s="58" t="s">
        <v>93</v>
      </c>
      <c r="C149" s="57">
        <v>119323</v>
      </c>
      <c r="D149" s="57">
        <v>0</v>
      </c>
      <c r="E149" s="57">
        <v>119000</v>
      </c>
      <c r="F149" s="57">
        <v>0</v>
      </c>
      <c r="G149" s="57">
        <v>0</v>
      </c>
      <c r="H149" s="57">
        <f>E149+F149-G149</f>
        <v>119000</v>
      </c>
      <c r="I149" s="57">
        <v>0</v>
      </c>
      <c r="J149" s="57">
        <f>H149-I149</f>
        <v>119000</v>
      </c>
    </row>
    <row r="150" spans="1:10" x14ac:dyDescent="0.25">
      <c r="A150" s="59" t="s">
        <v>92</v>
      </c>
      <c r="B150" s="58" t="s">
        <v>91</v>
      </c>
      <c r="C150" s="57">
        <v>148920</v>
      </c>
      <c r="D150" s="57">
        <v>0</v>
      </c>
      <c r="E150" s="57">
        <v>0</v>
      </c>
      <c r="F150" s="57">
        <v>0</v>
      </c>
      <c r="G150" s="57">
        <v>0</v>
      </c>
      <c r="H150" s="57">
        <f>E150+F150-G150</f>
        <v>0</v>
      </c>
      <c r="I150" s="57">
        <v>0</v>
      </c>
      <c r="J150" s="57">
        <f>H150-I150</f>
        <v>0</v>
      </c>
    </row>
    <row r="151" spans="1:10" x14ac:dyDescent="0.25">
      <c r="A151" s="59" t="s">
        <v>90</v>
      </c>
      <c r="B151" s="58" t="s">
        <v>59</v>
      </c>
      <c r="C151" s="57">
        <v>1965863</v>
      </c>
      <c r="D151" s="57">
        <v>0</v>
      </c>
      <c r="E151" s="57">
        <v>0</v>
      </c>
      <c r="F151" s="57">
        <v>0</v>
      </c>
      <c r="G151" s="57">
        <v>0</v>
      </c>
      <c r="H151" s="57">
        <f>E151+F151-G151</f>
        <v>0</v>
      </c>
      <c r="I151" s="57">
        <v>0</v>
      </c>
      <c r="J151" s="57">
        <f>H151-I151</f>
        <v>0</v>
      </c>
    </row>
    <row r="152" spans="1:10" x14ac:dyDescent="0.25">
      <c r="A152" s="59" t="s">
        <v>89</v>
      </c>
      <c r="B152" s="58" t="s">
        <v>88</v>
      </c>
      <c r="C152" s="57">
        <v>542574</v>
      </c>
      <c r="D152" s="57">
        <v>0</v>
      </c>
      <c r="E152" s="57">
        <v>0.01</v>
      </c>
      <c r="F152" s="57">
        <v>0</v>
      </c>
      <c r="G152" s="57">
        <v>0</v>
      </c>
      <c r="H152" s="57">
        <f>E152+F152-G152</f>
        <v>0.01</v>
      </c>
      <c r="I152" s="57">
        <v>0</v>
      </c>
      <c r="J152" s="57">
        <f>H152-I152</f>
        <v>0.01</v>
      </c>
    </row>
    <row r="153" spans="1:10" x14ac:dyDescent="0.25">
      <c r="A153" s="59" t="s">
        <v>87</v>
      </c>
      <c r="B153" s="58" t="s">
        <v>55</v>
      </c>
      <c r="C153" s="57">
        <v>1452508</v>
      </c>
      <c r="D153" s="57">
        <v>0</v>
      </c>
      <c r="E153" s="57">
        <v>0</v>
      </c>
      <c r="F153" s="57">
        <v>0</v>
      </c>
      <c r="G153" s="57">
        <v>0</v>
      </c>
      <c r="H153" s="57">
        <f>E153+F153-G153</f>
        <v>0</v>
      </c>
      <c r="I153" s="57">
        <v>0</v>
      </c>
      <c r="J153" s="57">
        <f>H153-I153</f>
        <v>0</v>
      </c>
    </row>
    <row r="154" spans="1:10" x14ac:dyDescent="0.25">
      <c r="A154" s="59" t="s">
        <v>86</v>
      </c>
      <c r="B154" s="58" t="s">
        <v>85</v>
      </c>
      <c r="C154" s="57">
        <v>100000</v>
      </c>
      <c r="D154" s="57">
        <v>0</v>
      </c>
      <c r="E154" s="57">
        <v>3060</v>
      </c>
      <c r="F154" s="57">
        <v>0</v>
      </c>
      <c r="G154" s="57">
        <v>0</v>
      </c>
      <c r="H154" s="57">
        <f>E154+F154-G154</f>
        <v>3060</v>
      </c>
      <c r="I154" s="57">
        <v>0</v>
      </c>
      <c r="J154" s="57">
        <f>H154-I154</f>
        <v>3060</v>
      </c>
    </row>
    <row r="155" spans="1:10" x14ac:dyDescent="0.25">
      <c r="A155" s="59" t="s">
        <v>84</v>
      </c>
      <c r="B155" s="58" t="s">
        <v>83</v>
      </c>
      <c r="C155" s="57">
        <v>90000</v>
      </c>
      <c r="D155" s="57">
        <v>0</v>
      </c>
      <c r="E155" s="57">
        <v>0</v>
      </c>
      <c r="F155" s="57">
        <v>0</v>
      </c>
      <c r="G155" s="57">
        <v>0</v>
      </c>
      <c r="H155" s="57">
        <f>E155+F155-G155</f>
        <v>0</v>
      </c>
      <c r="I155" s="57">
        <v>0</v>
      </c>
      <c r="J155" s="57">
        <f>H155-I155</f>
        <v>0</v>
      </c>
    </row>
    <row r="156" spans="1:10" x14ac:dyDescent="0.25">
      <c r="A156" s="59" t="s">
        <v>82</v>
      </c>
      <c r="B156" s="58" t="s">
        <v>81</v>
      </c>
      <c r="C156" s="57">
        <v>404145</v>
      </c>
      <c r="D156" s="57">
        <v>0</v>
      </c>
      <c r="E156" s="57">
        <v>154317.35</v>
      </c>
      <c r="F156" s="57">
        <v>0</v>
      </c>
      <c r="G156" s="57">
        <v>0</v>
      </c>
      <c r="H156" s="57">
        <f>E156+F156-G156</f>
        <v>154317.35</v>
      </c>
      <c r="I156" s="57">
        <v>0</v>
      </c>
      <c r="J156" s="57">
        <f>H156-I156</f>
        <v>154317.35</v>
      </c>
    </row>
    <row r="157" spans="1:10" x14ac:dyDescent="0.25">
      <c r="A157" s="59" t="s">
        <v>80</v>
      </c>
      <c r="B157" s="58" t="s">
        <v>79</v>
      </c>
      <c r="C157" s="57">
        <v>2063785</v>
      </c>
      <c r="D157" s="57">
        <v>0</v>
      </c>
      <c r="E157" s="57">
        <v>0</v>
      </c>
      <c r="F157" s="57">
        <v>0</v>
      </c>
      <c r="G157" s="57">
        <v>0</v>
      </c>
      <c r="H157" s="57">
        <f>E157+F157-G157</f>
        <v>0</v>
      </c>
      <c r="I157" s="57">
        <v>0</v>
      </c>
      <c r="J157" s="57">
        <f>H157-I157</f>
        <v>0</v>
      </c>
    </row>
    <row r="158" spans="1:10" x14ac:dyDescent="0.25">
      <c r="A158" s="59" t="s">
        <v>78</v>
      </c>
      <c r="B158" s="58" t="s">
        <v>77</v>
      </c>
      <c r="C158" s="57">
        <v>120000</v>
      </c>
      <c r="D158" s="57">
        <v>0</v>
      </c>
      <c r="E158" s="57">
        <v>0</v>
      </c>
      <c r="F158" s="57">
        <v>0</v>
      </c>
      <c r="G158" s="57">
        <v>0</v>
      </c>
      <c r="H158" s="57">
        <f>E158+F158-G158</f>
        <v>0</v>
      </c>
      <c r="I158" s="57">
        <v>0</v>
      </c>
      <c r="J158" s="57">
        <f>H158-I158</f>
        <v>0</v>
      </c>
    </row>
    <row r="159" spans="1:10" x14ac:dyDescent="0.25">
      <c r="A159" s="59" t="s">
        <v>76</v>
      </c>
      <c r="B159" s="58" t="s">
        <v>75</v>
      </c>
      <c r="C159" s="57">
        <v>207765</v>
      </c>
      <c r="D159" s="57">
        <v>0</v>
      </c>
      <c r="E159" s="57">
        <v>20609.5</v>
      </c>
      <c r="F159" s="57">
        <v>0</v>
      </c>
      <c r="G159" s="57">
        <v>0</v>
      </c>
      <c r="H159" s="57">
        <f>E159+F159-G159</f>
        <v>20609.5</v>
      </c>
      <c r="I159" s="57">
        <v>0</v>
      </c>
      <c r="J159" s="57">
        <f>H159-I159</f>
        <v>20609.5</v>
      </c>
    </row>
    <row r="160" spans="1:10" x14ac:dyDescent="0.25">
      <c r="A160" s="59" t="s">
        <v>74</v>
      </c>
      <c r="B160" s="58" t="s">
        <v>73</v>
      </c>
      <c r="C160" s="57">
        <v>383316</v>
      </c>
      <c r="D160" s="57">
        <v>0</v>
      </c>
      <c r="E160" s="57">
        <v>0</v>
      </c>
      <c r="F160" s="57">
        <v>0</v>
      </c>
      <c r="G160" s="57">
        <v>0</v>
      </c>
      <c r="H160" s="57">
        <f>E160+F160-G160</f>
        <v>0</v>
      </c>
      <c r="I160" s="57">
        <v>0</v>
      </c>
      <c r="J160" s="57">
        <f>H160-I160</f>
        <v>0</v>
      </c>
    </row>
    <row r="161" spans="1:10" x14ac:dyDescent="0.25">
      <c r="A161" s="59" t="s">
        <v>72</v>
      </c>
      <c r="B161" s="58" t="s">
        <v>71</v>
      </c>
      <c r="C161" s="57">
        <v>1564455</v>
      </c>
      <c r="D161" s="57">
        <v>0</v>
      </c>
      <c r="E161" s="57">
        <v>0</v>
      </c>
      <c r="F161" s="57">
        <v>0</v>
      </c>
      <c r="G161" s="57">
        <v>0</v>
      </c>
      <c r="H161" s="57">
        <f>E161+F161-G161</f>
        <v>0</v>
      </c>
      <c r="I161" s="57">
        <v>0</v>
      </c>
      <c r="J161" s="57">
        <f>H161-I161</f>
        <v>0</v>
      </c>
    </row>
    <row r="162" spans="1:10" x14ac:dyDescent="0.25">
      <c r="A162" s="59" t="s">
        <v>70</v>
      </c>
      <c r="B162" s="58" t="s">
        <v>69</v>
      </c>
      <c r="C162" s="57">
        <v>170000</v>
      </c>
      <c r="D162" s="57">
        <v>0</v>
      </c>
      <c r="E162" s="57">
        <v>0</v>
      </c>
      <c r="F162" s="57">
        <v>0</v>
      </c>
      <c r="G162" s="57">
        <v>0</v>
      </c>
      <c r="H162" s="57">
        <f>E162+F162-G162</f>
        <v>0</v>
      </c>
      <c r="I162" s="57">
        <v>0</v>
      </c>
      <c r="J162" s="57">
        <f>H162-I162</f>
        <v>0</v>
      </c>
    </row>
    <row r="163" spans="1:10" x14ac:dyDescent="0.25">
      <c r="A163" s="59" t="s">
        <v>68</v>
      </c>
      <c r="B163" s="58" t="s">
        <v>67</v>
      </c>
      <c r="C163" s="57">
        <v>141045</v>
      </c>
      <c r="D163" s="57">
        <v>0</v>
      </c>
      <c r="E163" s="57">
        <v>31450.799999999999</v>
      </c>
      <c r="F163" s="57">
        <v>0</v>
      </c>
      <c r="G163" s="57">
        <v>0</v>
      </c>
      <c r="H163" s="57">
        <f>E163+F163-G163</f>
        <v>31450.799999999999</v>
      </c>
      <c r="I163" s="57">
        <v>0</v>
      </c>
      <c r="J163" s="57">
        <f>H163-I163</f>
        <v>31450.799999999999</v>
      </c>
    </row>
    <row r="164" spans="1:10" x14ac:dyDescent="0.25">
      <c r="A164" s="59" t="s">
        <v>66</v>
      </c>
      <c r="B164" s="58" t="s">
        <v>65</v>
      </c>
      <c r="C164" s="57">
        <v>152000</v>
      </c>
      <c r="D164" s="57">
        <v>0</v>
      </c>
      <c r="E164" s="57">
        <v>0</v>
      </c>
      <c r="F164" s="57">
        <v>0</v>
      </c>
      <c r="G164" s="57">
        <v>0</v>
      </c>
      <c r="H164" s="57">
        <f>E164+F164-G164</f>
        <v>0</v>
      </c>
      <c r="I164" s="57">
        <v>0</v>
      </c>
      <c r="J164" s="57">
        <f>H164-I164</f>
        <v>0</v>
      </c>
    </row>
    <row r="165" spans="1:10" x14ac:dyDescent="0.25">
      <c r="A165" s="59" t="s">
        <v>64</v>
      </c>
      <c r="B165" s="58" t="s">
        <v>63</v>
      </c>
      <c r="C165" s="57">
        <v>67550</v>
      </c>
      <c r="D165" s="57">
        <v>0</v>
      </c>
      <c r="E165" s="57">
        <v>0</v>
      </c>
      <c r="F165" s="57">
        <v>0</v>
      </c>
      <c r="G165" s="57">
        <v>0</v>
      </c>
      <c r="H165" s="57">
        <f>E165+F165-G165</f>
        <v>0</v>
      </c>
      <c r="I165" s="57">
        <v>0</v>
      </c>
      <c r="J165" s="57">
        <f>H165-I165</f>
        <v>0</v>
      </c>
    </row>
    <row r="166" spans="1:10" x14ac:dyDescent="0.25">
      <c r="A166" s="59" t="s">
        <v>62</v>
      </c>
      <c r="B166" s="58" t="s">
        <v>61</v>
      </c>
      <c r="C166" s="57">
        <v>147000</v>
      </c>
      <c r="D166" s="57">
        <v>0</v>
      </c>
      <c r="E166" s="57">
        <v>0</v>
      </c>
      <c r="F166" s="57">
        <v>0</v>
      </c>
      <c r="G166" s="57">
        <v>0</v>
      </c>
      <c r="H166" s="57">
        <f>E166+F166-G166</f>
        <v>0</v>
      </c>
      <c r="I166" s="57">
        <v>0</v>
      </c>
      <c r="J166" s="57">
        <f>H166-I166</f>
        <v>0</v>
      </c>
    </row>
    <row r="167" spans="1:10" x14ac:dyDescent="0.25">
      <c r="A167" s="59" t="s">
        <v>60</v>
      </c>
      <c r="B167" s="58" t="s">
        <v>59</v>
      </c>
      <c r="C167" s="57">
        <v>1965864</v>
      </c>
      <c r="D167" s="57">
        <v>0</v>
      </c>
      <c r="E167" s="57">
        <v>0</v>
      </c>
      <c r="F167" s="57">
        <v>0</v>
      </c>
      <c r="G167" s="57">
        <v>0</v>
      </c>
      <c r="H167" s="57">
        <f>E167+F167-G167</f>
        <v>0</v>
      </c>
      <c r="I167" s="57">
        <v>0</v>
      </c>
      <c r="J167" s="57">
        <f>H167-I167</f>
        <v>0</v>
      </c>
    </row>
    <row r="168" spans="1:10" x14ac:dyDescent="0.25">
      <c r="A168" s="59" t="s">
        <v>58</v>
      </c>
      <c r="B168" s="58" t="s">
        <v>57</v>
      </c>
      <c r="C168" s="57">
        <v>542510</v>
      </c>
      <c r="D168" s="57">
        <v>0</v>
      </c>
      <c r="E168" s="57">
        <v>0</v>
      </c>
      <c r="F168" s="57">
        <v>0</v>
      </c>
      <c r="G168" s="57">
        <v>0</v>
      </c>
      <c r="H168" s="57">
        <f>E168+F168-G168</f>
        <v>0</v>
      </c>
      <c r="I168" s="57">
        <v>0</v>
      </c>
      <c r="J168" s="57">
        <f>H168-I168</f>
        <v>0</v>
      </c>
    </row>
    <row r="169" spans="1:10" x14ac:dyDescent="0.25">
      <c r="A169" s="59" t="s">
        <v>56</v>
      </c>
      <c r="B169" s="58" t="s">
        <v>55</v>
      </c>
      <c r="C169" s="57">
        <v>1456416</v>
      </c>
      <c r="D169" s="57">
        <v>0</v>
      </c>
      <c r="E169" s="57">
        <v>0</v>
      </c>
      <c r="F169" s="57">
        <v>0</v>
      </c>
      <c r="G169" s="57">
        <v>0</v>
      </c>
      <c r="H169" s="57">
        <f>E169+F169-G169</f>
        <v>0</v>
      </c>
      <c r="I169" s="57">
        <v>0</v>
      </c>
      <c r="J169" s="57">
        <f>H169-I169</f>
        <v>0</v>
      </c>
    </row>
    <row r="170" spans="1:10" x14ac:dyDescent="0.25">
      <c r="A170" s="59" t="s">
        <v>54</v>
      </c>
      <c r="B170" s="58" t="s">
        <v>53</v>
      </c>
      <c r="C170" s="57">
        <v>29396</v>
      </c>
      <c r="D170" s="57">
        <v>0</v>
      </c>
      <c r="E170" s="57">
        <v>0</v>
      </c>
      <c r="F170" s="57">
        <v>0</v>
      </c>
      <c r="G170" s="57">
        <v>0</v>
      </c>
      <c r="H170" s="57">
        <f>E170+F170-G170</f>
        <v>0</v>
      </c>
      <c r="I170" s="57">
        <v>0</v>
      </c>
      <c r="J170" s="57">
        <f>H170-I170</f>
        <v>0</v>
      </c>
    </row>
    <row r="171" spans="1:10" x14ac:dyDescent="0.25">
      <c r="A171" s="59" t="s">
        <v>52</v>
      </c>
      <c r="B171" s="58" t="s">
        <v>51</v>
      </c>
      <c r="C171" s="57">
        <v>10000</v>
      </c>
      <c r="D171" s="57">
        <v>0</v>
      </c>
      <c r="E171" s="57">
        <v>0</v>
      </c>
      <c r="F171" s="57">
        <v>0</v>
      </c>
      <c r="G171" s="57">
        <v>0</v>
      </c>
      <c r="H171" s="57">
        <f>E171+F171-G171</f>
        <v>0</v>
      </c>
      <c r="I171" s="57">
        <v>0</v>
      </c>
      <c r="J171" s="57">
        <f>H171-I171</f>
        <v>0</v>
      </c>
    </row>
    <row r="172" spans="1:10" x14ac:dyDescent="0.25">
      <c r="A172" s="59" t="s">
        <v>50</v>
      </c>
      <c r="B172" s="58" t="s">
        <v>49</v>
      </c>
      <c r="C172" s="57">
        <v>27286</v>
      </c>
      <c r="D172" s="57">
        <v>0</v>
      </c>
      <c r="E172" s="57">
        <v>2714</v>
      </c>
      <c r="F172" s="57">
        <v>0</v>
      </c>
      <c r="G172" s="57">
        <v>0</v>
      </c>
      <c r="H172" s="57">
        <f>E172+F172-G172</f>
        <v>2714</v>
      </c>
      <c r="I172" s="57">
        <v>0</v>
      </c>
      <c r="J172" s="57">
        <f>H172-I172</f>
        <v>2714</v>
      </c>
    </row>
    <row r="173" spans="1:10" ht="22.5" x14ac:dyDescent="0.25">
      <c r="A173" s="59" t="s">
        <v>48</v>
      </c>
      <c r="B173" s="58" t="s">
        <v>47</v>
      </c>
      <c r="C173" s="57">
        <v>30000</v>
      </c>
      <c r="D173" s="57">
        <v>0</v>
      </c>
      <c r="E173" s="57">
        <v>0</v>
      </c>
      <c r="F173" s="57">
        <v>0</v>
      </c>
      <c r="G173" s="57">
        <v>0</v>
      </c>
      <c r="H173" s="57">
        <f>E173+F173-G173</f>
        <v>0</v>
      </c>
      <c r="I173" s="57">
        <v>0</v>
      </c>
      <c r="J173" s="57">
        <f>H173-I173</f>
        <v>0</v>
      </c>
    </row>
    <row r="174" spans="1:10" x14ac:dyDescent="0.25">
      <c r="A174" s="56" t="s">
        <v>46</v>
      </c>
      <c r="B174" s="55"/>
      <c r="C174" s="25">
        <f>SUM(C$7:C173)</f>
        <v>91831154.629999995</v>
      </c>
      <c r="D174" s="25">
        <f>SUM(D$7:D173)</f>
        <v>7979380</v>
      </c>
      <c r="E174" s="25">
        <f>SUM(E$7:E173)</f>
        <v>9630458.4699999988</v>
      </c>
      <c r="F174" s="25">
        <f>SUM(F$7:F173)</f>
        <v>11370976.229999999</v>
      </c>
      <c r="G174" s="25">
        <f>SUM(G$7:G173)</f>
        <v>628611.01</v>
      </c>
      <c r="H174" s="25">
        <f>E174+F174-G174</f>
        <v>20372823.689999994</v>
      </c>
      <c r="I174" s="25">
        <f>SUM(I$7:I173)</f>
        <v>8468701.6099999994</v>
      </c>
      <c r="J174" s="25">
        <f>H174-I174</f>
        <v>11904122.079999994</v>
      </c>
    </row>
    <row r="175" spans="1:10" ht="12.75" x14ac:dyDescent="0.25">
      <c r="A175" s="54" t="s">
        <v>45</v>
      </c>
      <c r="B175" s="53"/>
      <c r="C175" s="53"/>
      <c r="D175" s="53"/>
      <c r="E175" s="53"/>
      <c r="F175" s="53"/>
      <c r="G175" s="53"/>
      <c r="H175" s="53"/>
      <c r="I175" s="53"/>
      <c r="J175" s="53"/>
    </row>
    <row r="176" spans="1:10" ht="9" customHeight="1" x14ac:dyDescent="0.25">
      <c r="A176" s="52" t="s">
        <v>44</v>
      </c>
      <c r="B176" s="51"/>
      <c r="C176" s="51"/>
      <c r="D176" s="51"/>
      <c r="E176" s="51"/>
      <c r="F176" s="51"/>
      <c r="G176" s="51"/>
      <c r="H176" s="51"/>
      <c r="I176" s="51"/>
      <c r="J176" s="51"/>
    </row>
    <row r="177" spans="1:10" ht="9" customHeight="1" x14ac:dyDescent="0.25">
      <c r="A177" s="52" t="s">
        <v>43</v>
      </c>
      <c r="B177" s="51"/>
      <c r="C177" s="51"/>
      <c r="D177" s="51"/>
      <c r="E177" s="51"/>
      <c r="F177" s="51"/>
      <c r="G177" s="51"/>
      <c r="H177" s="51"/>
      <c r="I177" s="51"/>
      <c r="J177" s="51"/>
    </row>
    <row r="178" spans="1:10" ht="9" customHeight="1" x14ac:dyDescent="0.25">
      <c r="A178" s="52" t="s">
        <v>42</v>
      </c>
      <c r="B178" s="51"/>
      <c r="C178" s="51"/>
      <c r="D178" s="51"/>
      <c r="E178" s="51"/>
      <c r="F178" s="51"/>
      <c r="G178" s="51"/>
      <c r="H178" s="51"/>
      <c r="I178" s="51"/>
      <c r="J178" s="51"/>
    </row>
  </sheetData>
  <mergeCells count="8">
    <mergeCell ref="A177:J177"/>
    <mergeCell ref="A178:J178"/>
    <mergeCell ref="A1:I1"/>
    <mergeCell ref="A2:I2"/>
    <mergeCell ref="A4:J4"/>
    <mergeCell ref="A5:B5"/>
    <mergeCell ref="A175:J175"/>
    <mergeCell ref="A176:J176"/>
  </mergeCells>
  <printOptions horizontalCentered="1"/>
  <pageMargins left="7.8740157480314973E-2" right="7.8740157480314973E-2" top="0.39370078740157477" bottom="0.39370078740157477" header="0.39370078740157477" footer="0.19685039370078738"/>
  <pageSetup paperSize="9" scale="95" pageOrder="overThenDown" orientation="landscape"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election activeCell="A31" sqref="A31"/>
    </sheetView>
  </sheetViews>
  <sheetFormatPr baseColWidth="10" defaultRowHeight="11.25" x14ac:dyDescent="0.25"/>
  <cols>
    <col min="1" max="1" width="26.7109375" style="23" customWidth="1"/>
    <col min="2" max="6" width="15.7109375" style="23" customWidth="1"/>
    <col min="7" max="16384" width="11.42578125" style="23"/>
  </cols>
  <sheetData>
    <row r="1" spans="1:5" ht="12.75" x14ac:dyDescent="0.25">
      <c r="A1" s="49" t="s">
        <v>41</v>
      </c>
      <c r="B1" s="48"/>
      <c r="C1" s="48"/>
      <c r="D1" s="48"/>
      <c r="E1" s="47" t="s">
        <v>21</v>
      </c>
    </row>
    <row r="2" spans="1:5" ht="12.75" x14ac:dyDescent="0.25">
      <c r="A2" s="46" t="s">
        <v>40</v>
      </c>
      <c r="B2" s="45"/>
      <c r="C2" s="45"/>
      <c r="D2" s="45"/>
      <c r="E2" s="44"/>
    </row>
    <row r="3" spans="1:5" ht="12.75" x14ac:dyDescent="0.25">
      <c r="A3" s="43" t="s">
        <v>39</v>
      </c>
      <c r="B3" s="42"/>
      <c r="C3" s="42"/>
      <c r="D3" s="42"/>
      <c r="E3" s="41" t="s">
        <v>38</v>
      </c>
    </row>
    <row r="5" spans="1:5" ht="12.75" x14ac:dyDescent="0.25">
      <c r="A5" s="40" t="s">
        <v>37</v>
      </c>
      <c r="B5" s="39"/>
      <c r="C5" s="39"/>
      <c r="D5" s="39"/>
      <c r="E5" s="39"/>
    </row>
    <row r="6" spans="1:5" ht="33.75" x14ac:dyDescent="0.25">
      <c r="A6" s="34" t="s">
        <v>34</v>
      </c>
      <c r="B6" s="33" t="s">
        <v>33</v>
      </c>
      <c r="C6" s="33" t="s">
        <v>32</v>
      </c>
      <c r="D6" s="33" t="s">
        <v>31</v>
      </c>
      <c r="E6" s="33" t="s">
        <v>30</v>
      </c>
    </row>
    <row r="7" spans="1:5" x14ac:dyDescent="0.25">
      <c r="A7" s="28" t="s">
        <v>29</v>
      </c>
      <c r="B7" s="27"/>
      <c r="C7" s="27"/>
      <c r="D7" s="27"/>
      <c r="E7" s="27"/>
    </row>
    <row r="8" spans="1:5" x14ac:dyDescent="0.25">
      <c r="A8" s="32" t="s">
        <v>27</v>
      </c>
      <c r="B8" s="31">
        <v>213993082.43000001</v>
      </c>
      <c r="C8" s="31">
        <v>151837970.46000001</v>
      </c>
      <c r="D8" s="31">
        <v>19670181.370000001</v>
      </c>
      <c r="E8" s="31">
        <f>B8-(C8+D8)</f>
        <v>42484930.599999994</v>
      </c>
    </row>
    <row r="9" spans="1:5" x14ac:dyDescent="0.25">
      <c r="A9" s="30" t="s">
        <v>26</v>
      </c>
      <c r="B9" s="29">
        <v>213993082.43000001</v>
      </c>
      <c r="C9" s="29">
        <v>136588061.75999999</v>
      </c>
      <c r="D9" s="29">
        <v>1582067.24</v>
      </c>
      <c r="E9" s="29">
        <f>B9-(C9+D9)</f>
        <v>75822953.430000007</v>
      </c>
    </row>
    <row r="10" spans="1:5" x14ac:dyDescent="0.25">
      <c r="A10" s="28" t="s">
        <v>28</v>
      </c>
      <c r="B10" s="27"/>
      <c r="C10" s="27"/>
      <c r="D10" s="27"/>
      <c r="E10" s="27"/>
    </row>
    <row r="11" spans="1:5" x14ac:dyDescent="0.25">
      <c r="A11" s="32" t="s">
        <v>27</v>
      </c>
      <c r="B11" s="31">
        <v>648876674.50999999</v>
      </c>
      <c r="C11" s="31">
        <v>578756668.59000003</v>
      </c>
      <c r="D11" s="31">
        <v>0</v>
      </c>
      <c r="E11" s="31">
        <f>B11-(C11+D11)</f>
        <v>70120005.919999957</v>
      </c>
    </row>
    <row r="12" spans="1:5" x14ac:dyDescent="0.25">
      <c r="A12" s="38" t="s">
        <v>26</v>
      </c>
      <c r="B12" s="37">
        <v>648876674.50999999</v>
      </c>
      <c r="C12" s="37">
        <v>634017293.44000006</v>
      </c>
      <c r="D12" s="37">
        <v>0</v>
      </c>
      <c r="E12" s="37">
        <f>B12-(C12+D12)</f>
        <v>14859381.069999933</v>
      </c>
    </row>
    <row r="13" spans="1:5" ht="12.75" x14ac:dyDescent="0.25">
      <c r="A13" s="36" t="s">
        <v>36</v>
      </c>
      <c r="B13" s="35"/>
      <c r="C13" s="35"/>
      <c r="D13" s="35"/>
      <c r="E13" s="35"/>
    </row>
    <row r="14" spans="1:5" ht="33.75" x14ac:dyDescent="0.25">
      <c r="A14" s="34" t="s">
        <v>34</v>
      </c>
      <c r="B14" s="33" t="s">
        <v>33</v>
      </c>
      <c r="C14" s="33" t="s">
        <v>32</v>
      </c>
      <c r="D14" s="33" t="s">
        <v>31</v>
      </c>
      <c r="E14" s="33" t="s">
        <v>30</v>
      </c>
    </row>
    <row r="15" spans="1:5" x14ac:dyDescent="0.25">
      <c r="A15" s="28" t="s">
        <v>29</v>
      </c>
      <c r="B15" s="27"/>
      <c r="C15" s="27"/>
      <c r="D15" s="27"/>
      <c r="E15" s="27"/>
    </row>
    <row r="16" spans="1:5" x14ac:dyDescent="0.25">
      <c r="A16" s="32" t="s">
        <v>27</v>
      </c>
      <c r="B16" s="31">
        <v>360631.18</v>
      </c>
      <c r="C16" s="31">
        <v>60516.800000000003</v>
      </c>
      <c r="D16" s="31">
        <v>0</v>
      </c>
      <c r="E16" s="31">
        <f>B16-(C16+D16)</f>
        <v>300114.38</v>
      </c>
    </row>
    <row r="17" spans="1:5" x14ac:dyDescent="0.25">
      <c r="A17" s="30" t="s">
        <v>26</v>
      </c>
      <c r="B17" s="29">
        <v>360631.18</v>
      </c>
      <c r="C17" s="29">
        <v>39507.599999999999</v>
      </c>
      <c r="D17" s="29">
        <v>0</v>
      </c>
      <c r="E17" s="29">
        <f>B17-(C17+D17)</f>
        <v>321123.58</v>
      </c>
    </row>
    <row r="18" spans="1:5" x14ac:dyDescent="0.25">
      <c r="A18" s="28" t="s">
        <v>28</v>
      </c>
      <c r="B18" s="27"/>
      <c r="C18" s="27"/>
      <c r="D18" s="27"/>
      <c r="E18" s="27"/>
    </row>
    <row r="19" spans="1:5" x14ac:dyDescent="0.25">
      <c r="A19" s="32" t="s">
        <v>27</v>
      </c>
      <c r="B19" s="31">
        <v>2086677.18</v>
      </c>
      <c r="C19" s="31">
        <v>1645807.86</v>
      </c>
      <c r="D19" s="31">
        <v>0</v>
      </c>
      <c r="E19" s="31">
        <f>B19-(C19+D19)</f>
        <v>440869.31999999983</v>
      </c>
    </row>
    <row r="20" spans="1:5" x14ac:dyDescent="0.25">
      <c r="A20" s="38" t="s">
        <v>26</v>
      </c>
      <c r="B20" s="37">
        <v>2086677.18</v>
      </c>
      <c r="C20" s="37">
        <v>1666817.06</v>
      </c>
      <c r="D20" s="37">
        <v>0</v>
      </c>
      <c r="E20" s="37">
        <f>B20-(C20+D20)</f>
        <v>419860.11999999988</v>
      </c>
    </row>
    <row r="21" spans="1:5" ht="12.75" x14ac:dyDescent="0.25">
      <c r="A21" s="36" t="s">
        <v>35</v>
      </c>
      <c r="B21" s="35"/>
      <c r="C21" s="35"/>
      <c r="D21" s="35"/>
      <c r="E21" s="35"/>
    </row>
    <row r="22" spans="1:5" ht="33.75" x14ac:dyDescent="0.25">
      <c r="A22" s="34" t="s">
        <v>34</v>
      </c>
      <c r="B22" s="33" t="s">
        <v>33</v>
      </c>
      <c r="C22" s="33" t="s">
        <v>32</v>
      </c>
      <c r="D22" s="33" t="s">
        <v>31</v>
      </c>
      <c r="E22" s="33" t="s">
        <v>30</v>
      </c>
    </row>
    <row r="23" spans="1:5" x14ac:dyDescent="0.25">
      <c r="A23" s="28" t="s">
        <v>29</v>
      </c>
      <c r="B23" s="27"/>
      <c r="C23" s="27"/>
      <c r="D23" s="27"/>
      <c r="E23" s="27"/>
    </row>
    <row r="24" spans="1:5" x14ac:dyDescent="0.25">
      <c r="A24" s="32" t="s">
        <v>27</v>
      </c>
      <c r="B24" s="31">
        <v>214353713.61000001</v>
      </c>
      <c r="C24" s="31">
        <v>151898487.25999999</v>
      </c>
      <c r="D24" s="31">
        <v>19670181.370000001</v>
      </c>
      <c r="E24" s="31">
        <f>B24-(C24+D24)</f>
        <v>42785044.980000019</v>
      </c>
    </row>
    <row r="25" spans="1:5" x14ac:dyDescent="0.25">
      <c r="A25" s="30" t="s">
        <v>26</v>
      </c>
      <c r="B25" s="29">
        <v>214353713.61000001</v>
      </c>
      <c r="C25" s="29">
        <v>136627569.36000001</v>
      </c>
      <c r="D25" s="29">
        <v>1582067.24</v>
      </c>
      <c r="E25" s="29">
        <f>B25-(C25+D25)</f>
        <v>76144077.00999999</v>
      </c>
    </row>
    <row r="26" spans="1:5" x14ac:dyDescent="0.25">
      <c r="A26" s="28" t="s">
        <v>28</v>
      </c>
      <c r="B26" s="27"/>
      <c r="C26" s="27"/>
      <c r="D26" s="27"/>
      <c r="E26" s="27"/>
    </row>
    <row r="27" spans="1:5" x14ac:dyDescent="0.25">
      <c r="A27" s="32" t="s">
        <v>27</v>
      </c>
      <c r="B27" s="31">
        <v>650963351.69000006</v>
      </c>
      <c r="C27" s="31">
        <v>580402476.45000005</v>
      </c>
      <c r="D27" s="31">
        <v>0</v>
      </c>
      <c r="E27" s="31">
        <f>B27-(C27+D27)</f>
        <v>70560875.24000001</v>
      </c>
    </row>
    <row r="28" spans="1:5" x14ac:dyDescent="0.25">
      <c r="A28" s="30" t="s">
        <v>26</v>
      </c>
      <c r="B28" s="29">
        <v>650963351.69000006</v>
      </c>
      <c r="C28" s="29">
        <v>635684110.5</v>
      </c>
      <c r="D28" s="29">
        <v>0</v>
      </c>
      <c r="E28" s="29">
        <f>B28-(C28+D28)</f>
        <v>15279241.190000057</v>
      </c>
    </row>
    <row r="29" spans="1:5" x14ac:dyDescent="0.25">
      <c r="A29" s="28" t="s">
        <v>25</v>
      </c>
      <c r="B29" s="27">
        <v>865317065.29999995</v>
      </c>
      <c r="C29" s="27">
        <v>732300963.71000004</v>
      </c>
      <c r="D29" s="27">
        <v>19670181.370000001</v>
      </c>
      <c r="E29" s="27">
        <f>B29-(C29+D29)</f>
        <v>113345920.21999991</v>
      </c>
    </row>
    <row r="30" spans="1:5" x14ac:dyDescent="0.25">
      <c r="A30" s="26" t="s">
        <v>24</v>
      </c>
      <c r="B30" s="25">
        <v>865317065.29999995</v>
      </c>
      <c r="C30" s="25">
        <v>772311679.86000001</v>
      </c>
      <c r="D30" s="25">
        <v>1582067.24</v>
      </c>
      <c r="E30" s="25">
        <f>B30-(C30+D30)</f>
        <v>91423318.199999928</v>
      </c>
    </row>
    <row r="31" spans="1:5" x14ac:dyDescent="0.25">
      <c r="A31" s="24" t="s">
        <v>23</v>
      </c>
    </row>
  </sheetData>
  <mergeCells count="6">
    <mergeCell ref="A1:D1"/>
    <mergeCell ref="A2:D2"/>
    <mergeCell ref="A3:D3"/>
    <mergeCell ref="A5:E5"/>
    <mergeCell ref="A13:E13"/>
    <mergeCell ref="A21:E21"/>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46"/>
  <sheetViews>
    <sheetView showGridLines="0" workbookViewId="0">
      <selection activeCell="I20" sqref="I20"/>
    </sheetView>
  </sheetViews>
  <sheetFormatPr baseColWidth="10" defaultRowHeight="12.75" x14ac:dyDescent="0.2"/>
  <cols>
    <col min="1" max="1" width="1.85546875" style="1" customWidth="1"/>
    <col min="2" max="2" width="13.140625" style="1" customWidth="1"/>
    <col min="3" max="3" width="3" style="1" customWidth="1"/>
    <col min="4" max="4" width="14.85546875" style="1" customWidth="1"/>
    <col min="5" max="7" width="11.42578125" style="1"/>
    <col min="8" max="8" width="13.85546875" style="1" customWidth="1"/>
    <col min="9" max="16384" width="11.42578125" style="1"/>
  </cols>
  <sheetData>
    <row r="1" spans="1:8" x14ac:dyDescent="0.2">
      <c r="A1" s="22" t="s">
        <v>22</v>
      </c>
      <c r="B1" s="22"/>
      <c r="C1" s="22"/>
      <c r="D1" s="22"/>
      <c r="E1" s="22"/>
      <c r="F1" s="22"/>
      <c r="G1" s="22"/>
      <c r="H1" s="21" t="s">
        <v>21</v>
      </c>
    </row>
    <row r="2" spans="1:8" x14ac:dyDescent="0.2">
      <c r="A2" s="22" t="s">
        <v>20</v>
      </c>
      <c r="B2" s="22"/>
      <c r="C2" s="22"/>
      <c r="D2" s="22"/>
      <c r="E2" s="22"/>
      <c r="F2" s="22"/>
      <c r="G2" s="22"/>
      <c r="H2" s="21" t="s">
        <v>19</v>
      </c>
    </row>
    <row r="4" spans="1:8" ht="18.75" customHeight="1" x14ac:dyDescent="0.2">
      <c r="A4" s="4"/>
      <c r="B4" s="4"/>
      <c r="C4" s="4"/>
      <c r="D4" s="4"/>
      <c r="E4" s="4"/>
      <c r="F4" s="4"/>
      <c r="G4" s="4"/>
      <c r="H4" s="4"/>
    </row>
    <row r="5" spans="1:8" x14ac:dyDescent="0.2">
      <c r="A5" s="4"/>
      <c r="B5" s="4"/>
      <c r="C5" s="4"/>
      <c r="D5" s="4"/>
      <c r="E5" s="4"/>
      <c r="F5" s="20" t="s">
        <v>18</v>
      </c>
      <c r="G5" s="20"/>
      <c r="H5" s="20"/>
    </row>
    <row r="6" spans="1:8" ht="15" customHeight="1" x14ac:dyDescent="0.2">
      <c r="A6" s="4"/>
      <c r="B6" s="4"/>
      <c r="C6" s="4"/>
      <c r="D6" s="4"/>
      <c r="E6" s="4"/>
      <c r="F6" s="20" t="s">
        <v>17</v>
      </c>
      <c r="G6" s="20"/>
      <c r="H6" s="20"/>
    </row>
    <row r="7" spans="1:8" ht="15" customHeight="1" x14ac:dyDescent="0.2">
      <c r="A7" s="4"/>
      <c r="B7" s="4"/>
      <c r="C7" s="4"/>
      <c r="D7" s="4"/>
      <c r="E7" s="4"/>
      <c r="F7" s="5" t="s">
        <v>16</v>
      </c>
      <c r="G7" s="5"/>
      <c r="H7" s="5"/>
    </row>
    <row r="8" spans="1:8" ht="15" customHeight="1" x14ac:dyDescent="0.2">
      <c r="A8" s="4"/>
      <c r="B8" s="4"/>
      <c r="C8" s="4"/>
      <c r="D8" s="4"/>
      <c r="E8" s="4"/>
      <c r="F8" s="5" t="s">
        <v>15</v>
      </c>
      <c r="G8" s="5"/>
      <c r="H8" s="5"/>
    </row>
    <row r="9" spans="1:8" ht="15" customHeight="1" x14ac:dyDescent="0.2">
      <c r="A9" s="4"/>
      <c r="B9" s="4"/>
      <c r="C9" s="4"/>
      <c r="D9" s="4"/>
      <c r="E9" s="4"/>
      <c r="F9" s="5" t="s">
        <v>14</v>
      </c>
      <c r="G9" s="5"/>
      <c r="H9" s="5"/>
    </row>
    <row r="10" spans="1:8" ht="15" customHeight="1" x14ac:dyDescent="0.2">
      <c r="A10" s="4"/>
      <c r="B10" s="4"/>
      <c r="C10" s="4"/>
      <c r="D10" s="4"/>
      <c r="E10" s="4"/>
      <c r="F10" s="5" t="s">
        <v>13</v>
      </c>
      <c r="G10" s="5"/>
      <c r="H10" s="5"/>
    </row>
    <row r="11" spans="1:8" ht="15" customHeight="1" x14ac:dyDescent="0.2">
      <c r="A11" s="4"/>
      <c r="B11" s="4"/>
      <c r="C11" s="4"/>
      <c r="D11" s="4"/>
      <c r="E11" s="4"/>
      <c r="F11" s="4"/>
      <c r="G11" s="4"/>
      <c r="H11" s="4"/>
    </row>
    <row r="12" spans="1:8" ht="15" customHeight="1" x14ac:dyDescent="0.2">
      <c r="A12" s="4"/>
      <c r="B12" s="4"/>
      <c r="C12" s="4"/>
      <c r="D12" s="4"/>
      <c r="E12" s="5" t="s">
        <v>12</v>
      </c>
      <c r="F12" s="5"/>
      <c r="G12" s="5"/>
      <c r="H12" s="4"/>
    </row>
    <row r="13" spans="1:8" ht="15" customHeight="1" x14ac:dyDescent="0.2">
      <c r="A13" s="4"/>
      <c r="B13" s="4" t="s">
        <v>11</v>
      </c>
      <c r="C13" s="4"/>
      <c r="D13" s="4"/>
      <c r="E13" s="4"/>
      <c r="F13" s="4"/>
      <c r="G13" s="4"/>
      <c r="H13" s="4"/>
    </row>
    <row r="14" spans="1:8" ht="11.25" customHeight="1" x14ac:dyDescent="0.2">
      <c r="A14" s="4"/>
      <c r="B14" s="4"/>
      <c r="C14" s="7"/>
      <c r="D14" s="4"/>
      <c r="E14" s="4"/>
      <c r="F14" s="4"/>
      <c r="G14" s="4"/>
      <c r="H14" s="4"/>
    </row>
    <row r="15" spans="1:8" ht="15" customHeight="1" x14ac:dyDescent="0.2">
      <c r="A15" s="4"/>
      <c r="B15" s="7" t="s">
        <v>10</v>
      </c>
      <c r="C15" s="7"/>
      <c r="D15" s="7"/>
      <c r="E15" s="7"/>
      <c r="F15" s="4"/>
      <c r="G15" s="4"/>
      <c r="H15" s="4"/>
    </row>
    <row r="16" spans="1:8" ht="15" customHeight="1" x14ac:dyDescent="0.2">
      <c r="A16" s="4"/>
      <c r="B16" s="4"/>
      <c r="C16" s="4"/>
      <c r="D16" s="4"/>
      <c r="E16" s="4"/>
      <c r="F16" s="4"/>
      <c r="G16" s="4"/>
      <c r="H16" s="4"/>
    </row>
    <row r="17" spans="1:8" ht="15" customHeight="1" x14ac:dyDescent="0.2">
      <c r="A17" s="5" t="s">
        <v>9</v>
      </c>
      <c r="B17" s="5"/>
      <c r="C17" s="5"/>
      <c r="D17" s="5"/>
      <c r="E17" s="4"/>
      <c r="F17" s="4"/>
      <c r="G17" s="4"/>
      <c r="H17" s="4"/>
    </row>
    <row r="18" spans="1:8" ht="15" customHeight="1" x14ac:dyDescent="0.2">
      <c r="A18" s="4"/>
      <c r="B18" s="7" t="s">
        <v>8</v>
      </c>
      <c r="C18" s="7"/>
      <c r="D18" s="7"/>
      <c r="E18" s="4"/>
      <c r="F18" s="4"/>
      <c r="G18" s="4"/>
      <c r="H18" s="4"/>
    </row>
    <row r="19" spans="1:8" ht="15" customHeight="1" x14ac:dyDescent="0.2">
      <c r="A19" s="4"/>
      <c r="B19" s="11" t="s">
        <v>7</v>
      </c>
      <c r="C19" s="4"/>
      <c r="D19" s="4"/>
      <c r="E19" s="4"/>
      <c r="F19" s="4"/>
      <c r="G19" s="5"/>
      <c r="H19" s="5"/>
    </row>
    <row r="20" spans="1:8" x14ac:dyDescent="0.2">
      <c r="A20" s="4"/>
      <c r="C20" s="4"/>
      <c r="D20" s="4"/>
      <c r="E20" s="4"/>
      <c r="F20" s="4"/>
      <c r="G20" s="4"/>
      <c r="H20" s="4"/>
    </row>
    <row r="21" spans="1:8" x14ac:dyDescent="0.2">
      <c r="A21" s="19"/>
      <c r="B21" s="18"/>
      <c r="C21" s="18"/>
      <c r="D21" s="18"/>
      <c r="E21" s="18"/>
      <c r="F21" s="19"/>
      <c r="G21" s="18"/>
      <c r="H21" s="17"/>
    </row>
    <row r="22" spans="1:8" ht="15" customHeight="1" x14ac:dyDescent="0.2">
      <c r="A22" s="16"/>
      <c r="B22" s="4" t="s">
        <v>6</v>
      </c>
      <c r="C22" s="4"/>
      <c r="D22" s="4"/>
      <c r="E22" s="4"/>
      <c r="F22" s="16"/>
      <c r="G22" s="4"/>
      <c r="H22" s="15"/>
    </row>
    <row r="23" spans="1:8" ht="15" customHeight="1" x14ac:dyDescent="0.2">
      <c r="A23" s="14"/>
      <c r="B23" s="13"/>
      <c r="C23" s="13"/>
      <c r="D23" s="13"/>
      <c r="E23" s="13"/>
      <c r="F23" s="14"/>
      <c r="G23" s="13"/>
      <c r="H23" s="12"/>
    </row>
    <row r="24" spans="1:8" ht="15" customHeight="1" x14ac:dyDescent="0.2">
      <c r="A24" s="4"/>
      <c r="B24" s="4"/>
      <c r="C24" s="4"/>
      <c r="D24" s="4"/>
      <c r="E24" s="4"/>
      <c r="F24" s="4"/>
      <c r="G24" s="4"/>
      <c r="H24" s="4"/>
    </row>
    <row r="25" spans="1:8" ht="15" customHeight="1" x14ac:dyDescent="0.2">
      <c r="A25" s="4"/>
      <c r="B25" s="4"/>
      <c r="C25" s="4"/>
      <c r="D25" s="4"/>
      <c r="E25" s="4"/>
      <c r="F25" s="4"/>
      <c r="G25" s="4"/>
      <c r="H25" s="4"/>
    </row>
    <row r="26" spans="1:8" ht="15" customHeight="1" x14ac:dyDescent="0.2">
      <c r="A26" s="4"/>
      <c r="B26" s="11" t="s">
        <v>5</v>
      </c>
      <c r="C26" s="10" t="s">
        <v>4</v>
      </c>
      <c r="D26" s="10" t="s">
        <v>3</v>
      </c>
      <c r="E26" s="4"/>
      <c r="F26" s="4"/>
      <c r="G26" s="4"/>
      <c r="H26" s="4"/>
    </row>
    <row r="27" spans="1:8" ht="15" customHeight="1" x14ac:dyDescent="0.2">
      <c r="A27" s="4"/>
      <c r="B27" s="4"/>
      <c r="C27" s="4"/>
      <c r="D27" s="4"/>
      <c r="E27" s="4"/>
      <c r="F27" s="4"/>
      <c r="G27" s="4"/>
      <c r="H27" s="4"/>
    </row>
    <row r="28" spans="1:8" ht="15" customHeight="1" x14ac:dyDescent="0.2">
      <c r="A28" s="4"/>
      <c r="B28" s="4"/>
      <c r="C28" s="4"/>
      <c r="D28" s="4"/>
      <c r="E28" s="4"/>
      <c r="F28" s="4"/>
      <c r="G28" s="4"/>
      <c r="H28" s="4"/>
    </row>
    <row r="29" spans="1:8" ht="15" customHeight="1" x14ac:dyDescent="0.2">
      <c r="A29" s="4"/>
      <c r="B29" s="4"/>
      <c r="C29" s="4"/>
      <c r="D29" s="4"/>
      <c r="E29" s="4"/>
      <c r="F29" s="4"/>
      <c r="G29" s="4" t="s">
        <v>2</v>
      </c>
      <c r="H29" s="4"/>
    </row>
    <row r="30" spans="1:8" ht="15" customHeight="1" x14ac:dyDescent="0.2">
      <c r="A30" s="4"/>
      <c r="B30" s="4"/>
      <c r="C30" s="4"/>
      <c r="D30" s="4"/>
      <c r="E30" s="4"/>
      <c r="F30" s="4"/>
      <c r="G30" s="4"/>
      <c r="H30" s="4"/>
    </row>
    <row r="31" spans="1:8" ht="15" customHeight="1" x14ac:dyDescent="0.2">
      <c r="A31" s="4"/>
      <c r="B31" s="4"/>
      <c r="C31" s="4"/>
      <c r="D31" s="4"/>
      <c r="E31" s="4"/>
      <c r="F31" s="4"/>
      <c r="G31" s="4"/>
      <c r="H31" s="4"/>
    </row>
    <row r="32" spans="1:8" ht="15" customHeight="1" x14ac:dyDescent="0.2">
      <c r="A32" s="4"/>
      <c r="B32" s="4"/>
      <c r="C32" s="4"/>
      <c r="D32" s="4"/>
      <c r="E32" s="4"/>
      <c r="F32" s="4"/>
      <c r="G32" s="4"/>
      <c r="H32" s="4"/>
    </row>
    <row r="33" spans="1:8" ht="15" customHeight="1" x14ac:dyDescent="0.2">
      <c r="A33" s="4"/>
      <c r="B33" s="4"/>
      <c r="C33" s="4"/>
      <c r="D33" s="4"/>
      <c r="E33" s="4"/>
      <c r="F33" s="4"/>
      <c r="G33" s="4"/>
      <c r="H33" s="4"/>
    </row>
    <row r="34" spans="1:8" ht="15" customHeight="1" x14ac:dyDescent="0.2">
      <c r="A34" s="4"/>
      <c r="B34" s="4"/>
      <c r="C34" s="4"/>
      <c r="D34" s="4"/>
      <c r="E34" s="4"/>
      <c r="F34" s="4"/>
      <c r="G34" s="4"/>
      <c r="H34" s="4"/>
    </row>
    <row r="35" spans="1:8" ht="15" customHeight="1" x14ac:dyDescent="0.2">
      <c r="A35" s="4"/>
      <c r="B35" s="4"/>
      <c r="C35" s="4"/>
      <c r="D35" s="4"/>
      <c r="E35" s="4"/>
      <c r="F35" s="4"/>
      <c r="G35" s="4"/>
      <c r="H35" s="4"/>
    </row>
    <row r="36" spans="1:8" ht="15" customHeight="1" x14ac:dyDescent="0.2">
      <c r="A36" s="4"/>
      <c r="B36" s="9" t="s">
        <v>1</v>
      </c>
      <c r="C36" s="4"/>
      <c r="D36" s="4"/>
      <c r="E36" s="4"/>
      <c r="F36" s="4"/>
      <c r="G36" s="4"/>
      <c r="H36" s="4"/>
    </row>
    <row r="37" spans="1:8" ht="15" customHeight="1" x14ac:dyDescent="0.2">
      <c r="A37" s="4"/>
      <c r="B37" s="8" t="s">
        <v>0</v>
      </c>
      <c r="C37" s="4"/>
      <c r="D37" s="4"/>
      <c r="E37" s="4"/>
      <c r="F37" s="4"/>
      <c r="G37" s="4"/>
      <c r="H37" s="4"/>
    </row>
    <row r="38" spans="1:8" ht="15" customHeight="1" x14ac:dyDescent="0.2">
      <c r="A38" s="4"/>
      <c r="B38" s="4"/>
      <c r="C38" s="4"/>
      <c r="D38" s="4"/>
      <c r="E38" s="4"/>
      <c r="F38" s="4"/>
      <c r="G38" s="4"/>
      <c r="H38" s="4"/>
    </row>
    <row r="39" spans="1:8" ht="15" customHeight="1" x14ac:dyDescent="0.2">
      <c r="A39" s="7"/>
      <c r="B39" s="7"/>
      <c r="C39" s="7"/>
      <c r="D39" s="7"/>
      <c r="E39" s="7"/>
      <c r="F39" s="7"/>
      <c r="G39" s="7"/>
      <c r="H39" s="7"/>
    </row>
    <row r="40" spans="1:8" ht="15" customHeight="1" x14ac:dyDescent="0.2">
      <c r="A40" s="6"/>
      <c r="B40" s="6"/>
      <c r="C40" s="6"/>
      <c r="D40" s="4"/>
      <c r="E40" s="4"/>
      <c r="F40" s="4"/>
      <c r="G40" s="4"/>
      <c r="H40" s="4"/>
    </row>
    <row r="41" spans="1:8" ht="15" customHeight="1" x14ac:dyDescent="0.2">
      <c r="A41" s="4"/>
      <c r="B41" s="4"/>
      <c r="C41" s="4"/>
      <c r="D41" s="4"/>
      <c r="E41" s="5"/>
      <c r="F41" s="5"/>
      <c r="G41" s="5"/>
      <c r="H41" s="5"/>
    </row>
    <row r="42" spans="1:8" ht="15" customHeight="1" x14ac:dyDescent="0.2">
      <c r="A42" s="4"/>
      <c r="B42" s="4"/>
      <c r="C42" s="4"/>
      <c r="D42" s="4"/>
      <c r="E42" s="4"/>
      <c r="F42" s="4"/>
      <c r="G42" s="4"/>
      <c r="H42" s="4"/>
    </row>
    <row r="43" spans="1:8" x14ac:dyDescent="0.2">
      <c r="A43" s="4"/>
      <c r="B43" s="4"/>
      <c r="C43" s="4"/>
      <c r="D43" s="4"/>
      <c r="E43" s="4"/>
      <c r="F43" s="4"/>
      <c r="G43" s="4"/>
      <c r="H43" s="4"/>
    </row>
    <row r="44" spans="1:8" x14ac:dyDescent="0.2">
      <c r="A44" s="3"/>
      <c r="B44" s="3"/>
      <c r="C44" s="3"/>
      <c r="D44" s="3"/>
      <c r="E44" s="3"/>
      <c r="F44" s="3"/>
      <c r="G44" s="3"/>
      <c r="H44" s="3"/>
    </row>
    <row r="45" spans="1:8" x14ac:dyDescent="0.2">
      <c r="A45" s="3"/>
      <c r="B45" s="3"/>
      <c r="C45" s="3"/>
      <c r="D45" s="3"/>
      <c r="E45" s="3"/>
      <c r="F45" s="3"/>
      <c r="G45" s="3"/>
      <c r="H45" s="3"/>
    </row>
    <row r="46" spans="1:8" s="2" customFormat="1" x14ac:dyDescent="0.2">
      <c r="A46" s="1"/>
      <c r="B46" s="1"/>
      <c r="C46" s="1"/>
      <c r="D46" s="1"/>
      <c r="E46" s="1"/>
      <c r="F46" s="1"/>
      <c r="G46" s="1"/>
      <c r="H46" s="1"/>
    </row>
  </sheetData>
  <mergeCells count="16">
    <mergeCell ref="A45:H45"/>
    <mergeCell ref="A17:D17"/>
    <mergeCell ref="G19:H19"/>
    <mergeCell ref="A40:C40"/>
    <mergeCell ref="E41:F41"/>
    <mergeCell ref="G41:H41"/>
    <mergeCell ref="A44:H44"/>
    <mergeCell ref="F8:H8"/>
    <mergeCell ref="F9:H9"/>
    <mergeCell ref="F10:H10"/>
    <mergeCell ref="E12:G12"/>
    <mergeCell ref="A1:G1"/>
    <mergeCell ref="A2:G2"/>
    <mergeCell ref="F6:H6"/>
    <mergeCell ref="F7:H7"/>
    <mergeCell ref="F5:H5"/>
  </mergeCells>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election sqref="A1:D1"/>
    </sheetView>
  </sheetViews>
  <sheetFormatPr baseColWidth="10" defaultRowHeight="11.25" x14ac:dyDescent="0.25"/>
  <cols>
    <col min="1" max="1" width="7.7109375" style="23" customWidth="1"/>
    <col min="2" max="2" width="40.7109375" style="50" customWidth="1"/>
    <col min="3" max="3" width="3.7109375" style="23" customWidth="1"/>
    <col min="4" max="4" width="20.7109375" style="23" customWidth="1"/>
    <col min="5" max="5" width="10.7109375" style="23" customWidth="1"/>
    <col min="6" max="16384" width="11.42578125" style="23"/>
  </cols>
  <sheetData>
    <row r="1" spans="1:5" ht="20.100000000000001" customHeight="1" x14ac:dyDescent="0.25">
      <c r="A1" s="49" t="s">
        <v>2838</v>
      </c>
      <c r="B1" s="48"/>
      <c r="C1" s="48"/>
      <c r="D1" s="48"/>
      <c r="E1" s="56" t="s">
        <v>2837</v>
      </c>
    </row>
    <row r="2" spans="1:5" ht="20.100000000000001" customHeight="1" x14ac:dyDescent="0.25">
      <c r="A2" s="49" t="s">
        <v>2848</v>
      </c>
      <c r="B2" s="48"/>
      <c r="C2" s="48"/>
      <c r="D2" s="48"/>
      <c r="E2" s="56" t="s">
        <v>2847</v>
      </c>
    </row>
    <row r="3" spans="1:5" x14ac:dyDescent="0.25">
      <c r="A3" s="196"/>
      <c r="B3" s="217"/>
      <c r="C3" s="196"/>
      <c r="D3" s="196"/>
      <c r="E3" s="196"/>
    </row>
    <row r="4" spans="1:5" ht="12.75" x14ac:dyDescent="0.25">
      <c r="A4" s="40" t="s">
        <v>2846</v>
      </c>
      <c r="B4" s="39"/>
      <c r="C4" s="39"/>
      <c r="D4" s="39"/>
      <c r="E4" s="39"/>
    </row>
    <row r="6" spans="1:5" ht="22.5" x14ac:dyDescent="0.25">
      <c r="A6" s="62" t="s">
        <v>2833</v>
      </c>
      <c r="B6" s="389" t="s">
        <v>315</v>
      </c>
      <c r="C6" s="297" t="s">
        <v>2845</v>
      </c>
      <c r="D6" s="388"/>
      <c r="E6" s="296"/>
    </row>
    <row r="7" spans="1:5" ht="12.75" x14ac:dyDescent="0.25">
      <c r="A7" s="229" t="s">
        <v>2831</v>
      </c>
      <c r="B7" s="377"/>
      <c r="C7" s="376" t="s">
        <v>2844</v>
      </c>
      <c r="D7" s="373">
        <v>19670181.370000001</v>
      </c>
      <c r="E7" s="372"/>
    </row>
    <row r="8" spans="1:5" ht="12.75" x14ac:dyDescent="0.25">
      <c r="A8" s="287" t="s">
        <v>2493</v>
      </c>
      <c r="B8" s="375" t="s">
        <v>2492</v>
      </c>
      <c r="C8" s="374"/>
      <c r="D8" s="373">
        <v>0</v>
      </c>
      <c r="E8" s="372"/>
    </row>
    <row r="9" spans="1:5" ht="12.75" x14ac:dyDescent="0.25">
      <c r="A9" s="287" t="s">
        <v>2489</v>
      </c>
      <c r="B9" s="375" t="s">
        <v>2344</v>
      </c>
      <c r="C9" s="374"/>
      <c r="D9" s="373">
        <v>0</v>
      </c>
      <c r="E9" s="372"/>
    </row>
    <row r="10" spans="1:5" ht="12.75" x14ac:dyDescent="0.25">
      <c r="A10" s="287" t="s">
        <v>1274</v>
      </c>
      <c r="B10" s="375" t="s">
        <v>1273</v>
      </c>
      <c r="C10" s="374"/>
      <c r="D10" s="373">
        <v>0</v>
      </c>
      <c r="E10" s="372"/>
    </row>
    <row r="11" spans="1:5" ht="12.75" x14ac:dyDescent="0.25">
      <c r="A11" s="287" t="s">
        <v>1272</v>
      </c>
      <c r="B11" s="375" t="s">
        <v>2828</v>
      </c>
      <c r="C11" s="374"/>
      <c r="D11" s="373">
        <v>0</v>
      </c>
      <c r="E11" s="372"/>
    </row>
    <row r="12" spans="1:5" ht="12.75" x14ac:dyDescent="0.25">
      <c r="A12" s="287" t="s">
        <v>1270</v>
      </c>
      <c r="B12" s="375" t="s">
        <v>1269</v>
      </c>
      <c r="C12" s="374"/>
      <c r="D12" s="373">
        <v>0</v>
      </c>
      <c r="E12" s="372"/>
    </row>
    <row r="13" spans="1:5" ht="12.75" x14ac:dyDescent="0.25">
      <c r="A13" s="287" t="s">
        <v>2481</v>
      </c>
      <c r="B13" s="375" t="s">
        <v>2827</v>
      </c>
      <c r="C13" s="374"/>
      <c r="D13" s="373">
        <v>0</v>
      </c>
      <c r="E13" s="372"/>
    </row>
    <row r="14" spans="1:5" ht="12.75" x14ac:dyDescent="0.25">
      <c r="A14" s="287" t="s">
        <v>1268</v>
      </c>
      <c r="B14" s="375" t="s">
        <v>2826</v>
      </c>
      <c r="C14" s="374"/>
      <c r="D14" s="373">
        <v>1132294.1599999999</v>
      </c>
      <c r="E14" s="372"/>
    </row>
    <row r="15" spans="1:5" ht="12.75" x14ac:dyDescent="0.25">
      <c r="A15" s="281" t="s">
        <v>1706</v>
      </c>
      <c r="B15" s="385" t="s">
        <v>1487</v>
      </c>
      <c r="C15" s="384"/>
      <c r="D15" s="387">
        <v>507691.16</v>
      </c>
      <c r="E15" s="386"/>
    </row>
    <row r="16" spans="1:5" ht="12.75" x14ac:dyDescent="0.25">
      <c r="A16" s="281" t="s">
        <v>2122</v>
      </c>
      <c r="B16" s="385" t="s">
        <v>2121</v>
      </c>
      <c r="C16" s="384"/>
      <c r="D16" s="383">
        <v>624603</v>
      </c>
      <c r="E16" s="382"/>
    </row>
    <row r="17" spans="1:5" ht="12.75" x14ac:dyDescent="0.25">
      <c r="A17" s="279" t="s">
        <v>1266</v>
      </c>
      <c r="B17" s="381" t="s">
        <v>2825</v>
      </c>
      <c r="C17" s="380"/>
      <c r="D17" s="379">
        <v>8866068.5</v>
      </c>
      <c r="E17" s="378"/>
    </row>
    <row r="18" spans="1:5" ht="12.75" x14ac:dyDescent="0.25">
      <c r="A18" s="281" t="s">
        <v>2534</v>
      </c>
      <c r="B18" s="385" t="s">
        <v>2266</v>
      </c>
      <c r="C18" s="384"/>
      <c r="D18" s="387">
        <v>64060</v>
      </c>
      <c r="E18" s="386"/>
    </row>
    <row r="19" spans="1:5" ht="12.75" x14ac:dyDescent="0.25">
      <c r="A19" s="281" t="s">
        <v>2533</v>
      </c>
      <c r="B19" s="385" t="s">
        <v>2266</v>
      </c>
      <c r="C19" s="384"/>
      <c r="D19" s="387">
        <v>62781</v>
      </c>
      <c r="E19" s="386"/>
    </row>
    <row r="20" spans="1:5" ht="12.75" x14ac:dyDescent="0.25">
      <c r="A20" s="281" t="s">
        <v>2532</v>
      </c>
      <c r="B20" s="385" t="s">
        <v>1455</v>
      </c>
      <c r="C20" s="384"/>
      <c r="D20" s="387">
        <v>98996</v>
      </c>
      <c r="E20" s="386"/>
    </row>
    <row r="21" spans="1:5" ht="12.75" x14ac:dyDescent="0.25">
      <c r="A21" s="281" t="s">
        <v>2527</v>
      </c>
      <c r="B21" s="385" t="s">
        <v>1455</v>
      </c>
      <c r="C21" s="384"/>
      <c r="D21" s="387">
        <v>704830</v>
      </c>
      <c r="E21" s="386"/>
    </row>
    <row r="22" spans="1:5" ht="12.75" x14ac:dyDescent="0.25">
      <c r="A22" s="281" t="s">
        <v>2524</v>
      </c>
      <c r="B22" s="385" t="s">
        <v>2266</v>
      </c>
      <c r="C22" s="384"/>
      <c r="D22" s="387">
        <v>64335.5</v>
      </c>
      <c r="E22" s="386"/>
    </row>
    <row r="23" spans="1:5" ht="12.75" x14ac:dyDescent="0.25">
      <c r="A23" s="281" t="s">
        <v>1699</v>
      </c>
      <c r="B23" s="385" t="s">
        <v>1455</v>
      </c>
      <c r="C23" s="384"/>
      <c r="D23" s="387">
        <v>54768</v>
      </c>
      <c r="E23" s="386"/>
    </row>
    <row r="24" spans="1:5" ht="12.75" x14ac:dyDescent="0.25">
      <c r="A24" s="281" t="s">
        <v>2523</v>
      </c>
      <c r="B24" s="385" t="s">
        <v>1461</v>
      </c>
      <c r="C24" s="384"/>
      <c r="D24" s="383">
        <v>7816298</v>
      </c>
      <c r="E24" s="382"/>
    </row>
    <row r="25" spans="1:5" ht="12.75" x14ac:dyDescent="0.25">
      <c r="A25" s="279" t="s">
        <v>1264</v>
      </c>
      <c r="B25" s="381" t="s">
        <v>2824</v>
      </c>
      <c r="C25" s="380"/>
      <c r="D25" s="379">
        <v>1738264.52</v>
      </c>
      <c r="E25" s="378"/>
    </row>
    <row r="26" spans="1:5" ht="12.75" x14ac:dyDescent="0.25">
      <c r="A26" s="281" t="s">
        <v>1964</v>
      </c>
      <c r="B26" s="385" t="s">
        <v>1963</v>
      </c>
      <c r="C26" s="384"/>
      <c r="D26" s="387">
        <v>40000</v>
      </c>
      <c r="E26" s="386"/>
    </row>
    <row r="27" spans="1:5" ht="12.75" x14ac:dyDescent="0.25">
      <c r="A27" s="281" t="s">
        <v>1705</v>
      </c>
      <c r="B27" s="385" t="s">
        <v>1704</v>
      </c>
      <c r="C27" s="384"/>
      <c r="D27" s="387">
        <v>15116.64</v>
      </c>
      <c r="E27" s="386"/>
    </row>
    <row r="28" spans="1:5" ht="12.75" x14ac:dyDescent="0.25">
      <c r="A28" s="281" t="s">
        <v>1801</v>
      </c>
      <c r="B28" s="385" t="s">
        <v>1800</v>
      </c>
      <c r="C28" s="384"/>
      <c r="D28" s="387">
        <v>689151.2</v>
      </c>
      <c r="E28" s="386"/>
    </row>
    <row r="29" spans="1:5" ht="22.5" x14ac:dyDescent="0.25">
      <c r="A29" s="281" t="s">
        <v>1799</v>
      </c>
      <c r="B29" s="385" t="s">
        <v>1798</v>
      </c>
      <c r="C29" s="384"/>
      <c r="D29" s="387">
        <v>27935</v>
      </c>
      <c r="E29" s="386"/>
    </row>
    <row r="30" spans="1:5" ht="22.5" x14ac:dyDescent="0.25">
      <c r="A30" s="281" t="s">
        <v>2042</v>
      </c>
      <c r="B30" s="385" t="s">
        <v>2041</v>
      </c>
      <c r="C30" s="384"/>
      <c r="D30" s="387">
        <v>465793.88</v>
      </c>
      <c r="E30" s="386"/>
    </row>
    <row r="31" spans="1:5" ht="22.5" x14ac:dyDescent="0.25">
      <c r="A31" s="281" t="s">
        <v>2118</v>
      </c>
      <c r="B31" s="385" t="s">
        <v>2117</v>
      </c>
      <c r="C31" s="384"/>
      <c r="D31" s="387">
        <v>37862</v>
      </c>
      <c r="E31" s="386"/>
    </row>
    <row r="32" spans="1:5" ht="22.5" x14ac:dyDescent="0.25">
      <c r="A32" s="281" t="s">
        <v>2040</v>
      </c>
      <c r="B32" s="385" t="s">
        <v>2039</v>
      </c>
      <c r="C32" s="384"/>
      <c r="D32" s="387">
        <v>18589.87</v>
      </c>
      <c r="E32" s="386"/>
    </row>
    <row r="33" spans="1:5" ht="22.5" x14ac:dyDescent="0.25">
      <c r="A33" s="281" t="s">
        <v>1797</v>
      </c>
      <c r="B33" s="385" t="s">
        <v>1796</v>
      </c>
      <c r="C33" s="384"/>
      <c r="D33" s="387">
        <v>31758.31</v>
      </c>
      <c r="E33" s="386"/>
    </row>
    <row r="34" spans="1:5" ht="12.75" x14ac:dyDescent="0.25">
      <c r="A34" s="281" t="s">
        <v>2116</v>
      </c>
      <c r="B34" s="385" t="s">
        <v>1421</v>
      </c>
      <c r="C34" s="384"/>
      <c r="D34" s="387">
        <v>26414</v>
      </c>
      <c r="E34" s="386"/>
    </row>
    <row r="35" spans="1:5" ht="12.75" x14ac:dyDescent="0.25">
      <c r="A35" s="281" t="s">
        <v>1286</v>
      </c>
      <c r="B35" s="385" t="s">
        <v>1285</v>
      </c>
      <c r="C35" s="384"/>
      <c r="D35" s="383">
        <v>385643.62</v>
      </c>
      <c r="E35" s="382"/>
    </row>
    <row r="36" spans="1:5" ht="12.75" x14ac:dyDescent="0.25">
      <c r="A36" s="279" t="s">
        <v>1262</v>
      </c>
      <c r="B36" s="381" t="s">
        <v>2823</v>
      </c>
      <c r="C36" s="380"/>
      <c r="D36" s="379">
        <v>0</v>
      </c>
      <c r="E36" s="378"/>
    </row>
    <row r="37" spans="1:5" ht="12.75" x14ac:dyDescent="0.25">
      <c r="A37" s="287" t="s">
        <v>1260</v>
      </c>
      <c r="B37" s="375" t="s">
        <v>2822</v>
      </c>
      <c r="C37" s="374"/>
      <c r="D37" s="373">
        <v>7700843.3499999996</v>
      </c>
      <c r="E37" s="372"/>
    </row>
    <row r="38" spans="1:5" ht="12.75" x14ac:dyDescent="0.25">
      <c r="A38" s="281" t="s">
        <v>2115</v>
      </c>
      <c r="B38" s="385" t="s">
        <v>1437</v>
      </c>
      <c r="C38" s="384"/>
      <c r="D38" s="387">
        <v>1243695.29</v>
      </c>
      <c r="E38" s="386"/>
    </row>
    <row r="39" spans="1:5" ht="12.75" x14ac:dyDescent="0.25">
      <c r="A39" s="281" t="s">
        <v>2038</v>
      </c>
      <c r="B39" s="385" t="s">
        <v>1435</v>
      </c>
      <c r="C39" s="384"/>
      <c r="D39" s="387">
        <v>4044840.03</v>
      </c>
      <c r="E39" s="386"/>
    </row>
    <row r="40" spans="1:5" ht="12.75" x14ac:dyDescent="0.25">
      <c r="A40" s="281" t="s">
        <v>1962</v>
      </c>
      <c r="B40" s="385" t="s">
        <v>1961</v>
      </c>
      <c r="C40" s="384"/>
      <c r="D40" s="387">
        <v>535091.99</v>
      </c>
      <c r="E40" s="386"/>
    </row>
    <row r="41" spans="1:5" ht="12.75" x14ac:dyDescent="0.25">
      <c r="A41" s="281" t="s">
        <v>2007</v>
      </c>
      <c r="B41" s="385" t="s">
        <v>2006</v>
      </c>
      <c r="C41" s="384"/>
      <c r="D41" s="387">
        <v>436295.94</v>
      </c>
      <c r="E41" s="386"/>
    </row>
    <row r="42" spans="1:5" ht="12.75" x14ac:dyDescent="0.25">
      <c r="A42" s="281" t="s">
        <v>2051</v>
      </c>
      <c r="B42" s="385" t="s">
        <v>2050</v>
      </c>
      <c r="C42" s="384"/>
      <c r="D42" s="387">
        <v>17197.18</v>
      </c>
      <c r="E42" s="386"/>
    </row>
    <row r="43" spans="1:5" ht="22.5" x14ac:dyDescent="0.25">
      <c r="A43" s="281" t="s">
        <v>1650</v>
      </c>
      <c r="B43" s="385" t="s">
        <v>1649</v>
      </c>
      <c r="C43" s="384"/>
      <c r="D43" s="387">
        <v>980863.75</v>
      </c>
      <c r="E43" s="386"/>
    </row>
    <row r="44" spans="1:5" ht="22.5" x14ac:dyDescent="0.25">
      <c r="A44" s="281" t="s">
        <v>1795</v>
      </c>
      <c r="B44" s="385" t="s">
        <v>1794</v>
      </c>
      <c r="C44" s="384"/>
      <c r="D44" s="387">
        <v>891.78</v>
      </c>
      <c r="E44" s="386"/>
    </row>
    <row r="45" spans="1:5" ht="12.75" x14ac:dyDescent="0.25">
      <c r="A45" s="281" t="s">
        <v>2114</v>
      </c>
      <c r="B45" s="385" t="s">
        <v>1437</v>
      </c>
      <c r="C45" s="384"/>
      <c r="D45" s="387">
        <v>59984.05</v>
      </c>
      <c r="E45" s="386"/>
    </row>
    <row r="46" spans="1:5" ht="12.75" x14ac:dyDescent="0.25">
      <c r="A46" s="281" t="s">
        <v>2037</v>
      </c>
      <c r="B46" s="385" t="s">
        <v>1435</v>
      </c>
      <c r="C46" s="384"/>
      <c r="D46" s="383">
        <v>381983.34</v>
      </c>
      <c r="E46" s="382"/>
    </row>
    <row r="47" spans="1:5" ht="22.5" x14ac:dyDescent="0.25">
      <c r="A47" s="279" t="s">
        <v>1258</v>
      </c>
      <c r="B47" s="381" t="s">
        <v>1257</v>
      </c>
      <c r="C47" s="380"/>
      <c r="D47" s="379">
        <v>0</v>
      </c>
      <c r="E47" s="378"/>
    </row>
    <row r="48" spans="1:5" ht="12.75" x14ac:dyDescent="0.25">
      <c r="A48" s="287" t="s">
        <v>1256</v>
      </c>
      <c r="B48" s="375" t="s">
        <v>2821</v>
      </c>
      <c r="C48" s="374"/>
      <c r="D48" s="373">
        <v>0</v>
      </c>
      <c r="E48" s="372"/>
    </row>
    <row r="49" spans="1:5" ht="12.75" x14ac:dyDescent="0.25">
      <c r="A49" s="324"/>
      <c r="B49" s="375" t="s">
        <v>2820</v>
      </c>
      <c r="C49" s="374"/>
      <c r="D49" s="373">
        <v>232710.84</v>
      </c>
      <c r="E49" s="372"/>
    </row>
    <row r="50" spans="1:5" ht="12.75" x14ac:dyDescent="0.25">
      <c r="A50" s="281" t="s">
        <v>2469</v>
      </c>
      <c r="B50" s="385" t="s">
        <v>2468</v>
      </c>
      <c r="C50" s="384"/>
      <c r="D50" s="387">
        <v>139761.76</v>
      </c>
      <c r="E50" s="386"/>
    </row>
    <row r="51" spans="1:5" ht="12.75" x14ac:dyDescent="0.25">
      <c r="A51" s="281" t="s">
        <v>2466</v>
      </c>
      <c r="B51" s="385" t="s">
        <v>2465</v>
      </c>
      <c r="C51" s="384"/>
      <c r="D51" s="387">
        <v>82527.460000000006</v>
      </c>
      <c r="E51" s="386"/>
    </row>
    <row r="52" spans="1:5" ht="12.75" x14ac:dyDescent="0.25">
      <c r="A52" s="281" t="s">
        <v>2464</v>
      </c>
      <c r="B52" s="385" t="s">
        <v>2463</v>
      </c>
      <c r="C52" s="384"/>
      <c r="D52" s="387">
        <v>10000</v>
      </c>
      <c r="E52" s="386"/>
    </row>
    <row r="53" spans="1:5" ht="12.75" x14ac:dyDescent="0.25">
      <c r="A53" s="281" t="s">
        <v>2462</v>
      </c>
      <c r="B53" s="385" t="s">
        <v>2457</v>
      </c>
      <c r="C53" s="384"/>
      <c r="D53" s="383">
        <v>421.62</v>
      </c>
      <c r="E53" s="382"/>
    </row>
    <row r="54" spans="1:5" ht="12.75" x14ac:dyDescent="0.25">
      <c r="A54" s="290" t="s">
        <v>2819</v>
      </c>
      <c r="B54" s="391"/>
      <c r="C54" s="390" t="s">
        <v>2843</v>
      </c>
      <c r="D54" s="379">
        <v>0</v>
      </c>
      <c r="E54" s="378"/>
    </row>
    <row r="55" spans="1:5" ht="12.75" x14ac:dyDescent="0.25">
      <c r="A55" s="287" t="s">
        <v>1354</v>
      </c>
      <c r="B55" s="375" t="s">
        <v>2842</v>
      </c>
      <c r="C55" s="374"/>
      <c r="D55" s="373">
        <v>0</v>
      </c>
      <c r="E55" s="372"/>
    </row>
    <row r="56" spans="1:5" ht="12.75" x14ac:dyDescent="0.25">
      <c r="A56" s="287" t="s">
        <v>1324</v>
      </c>
      <c r="B56" s="375" t="s">
        <v>2841</v>
      </c>
      <c r="C56" s="374"/>
      <c r="D56" s="373">
        <v>0</v>
      </c>
      <c r="E56" s="372"/>
    </row>
    <row r="57" spans="1:5" ht="12.75" x14ac:dyDescent="0.25">
      <c r="A57" s="287" t="s">
        <v>1376</v>
      </c>
      <c r="B57" s="375" t="s">
        <v>2397</v>
      </c>
      <c r="C57" s="374"/>
      <c r="D57" s="373">
        <v>0</v>
      </c>
      <c r="E57" s="372"/>
    </row>
    <row r="58" spans="1:5" ht="12.75" x14ac:dyDescent="0.25">
      <c r="A58" s="287" t="s">
        <v>2348</v>
      </c>
      <c r="B58" s="375" t="s">
        <v>2274</v>
      </c>
      <c r="C58" s="374"/>
      <c r="D58" s="373">
        <v>0</v>
      </c>
      <c r="E58" s="372"/>
    </row>
    <row r="59" spans="1:5" ht="22.5" x14ac:dyDescent="0.25">
      <c r="A59" s="287" t="s">
        <v>2347</v>
      </c>
      <c r="B59" s="375" t="s">
        <v>2346</v>
      </c>
      <c r="C59" s="374"/>
      <c r="D59" s="373">
        <v>0</v>
      </c>
      <c r="E59" s="372"/>
    </row>
    <row r="60" spans="1:5" ht="12.75" x14ac:dyDescent="0.25">
      <c r="A60" s="287" t="s">
        <v>2345</v>
      </c>
      <c r="B60" s="375" t="s">
        <v>2344</v>
      </c>
      <c r="C60" s="374"/>
      <c r="D60" s="373">
        <v>0</v>
      </c>
      <c r="E60" s="372"/>
    </row>
    <row r="61" spans="1:5" ht="12.75" x14ac:dyDescent="0.25">
      <c r="A61" s="287" t="s">
        <v>1322</v>
      </c>
      <c r="B61" s="375" t="s">
        <v>2840</v>
      </c>
      <c r="C61" s="374"/>
      <c r="D61" s="373">
        <v>0</v>
      </c>
      <c r="E61" s="372"/>
    </row>
    <row r="62" spans="1:5" ht="12.75" x14ac:dyDescent="0.25">
      <c r="A62" s="287" t="s">
        <v>2393</v>
      </c>
      <c r="B62" s="375" t="s">
        <v>2392</v>
      </c>
      <c r="C62" s="374"/>
      <c r="D62" s="373">
        <v>0</v>
      </c>
      <c r="E62" s="372"/>
    </row>
    <row r="63" spans="1:5" ht="12.75" x14ac:dyDescent="0.25">
      <c r="A63" s="287" t="s">
        <v>1318</v>
      </c>
      <c r="B63" s="375" t="s">
        <v>1317</v>
      </c>
      <c r="C63" s="374"/>
      <c r="D63" s="373">
        <v>0</v>
      </c>
      <c r="E63" s="372"/>
    </row>
    <row r="64" spans="1:5" ht="12.75" x14ac:dyDescent="0.25">
      <c r="A64" s="287" t="s">
        <v>1316</v>
      </c>
      <c r="B64" s="375" t="s">
        <v>2839</v>
      </c>
      <c r="C64" s="374"/>
      <c r="D64" s="373">
        <v>0</v>
      </c>
      <c r="E64" s="372"/>
    </row>
    <row r="65" spans="1:1" ht="9" customHeight="1" x14ac:dyDescent="0.25">
      <c r="A65" s="203" t="s">
        <v>2813</v>
      </c>
    </row>
    <row r="66" spans="1:1" ht="9" customHeight="1" x14ac:dyDescent="0.25">
      <c r="A66" s="203" t="s">
        <v>2812</v>
      </c>
    </row>
    <row r="67" spans="1:1" ht="9" customHeight="1" x14ac:dyDescent="0.25">
      <c r="A67" s="203" t="s">
        <v>2811</v>
      </c>
    </row>
    <row r="68" spans="1:1" ht="9" customHeight="1" x14ac:dyDescent="0.25">
      <c r="A68" s="203" t="s">
        <v>2810</v>
      </c>
    </row>
  </sheetData>
  <mergeCells count="64">
    <mergeCell ref="D64:E64"/>
    <mergeCell ref="D63:E63"/>
    <mergeCell ref="D62:E62"/>
    <mergeCell ref="D61:E61"/>
    <mergeCell ref="D60:E60"/>
    <mergeCell ref="D59:E59"/>
    <mergeCell ref="D58:E58"/>
    <mergeCell ref="D57:E57"/>
    <mergeCell ref="D56:E56"/>
    <mergeCell ref="D55:E55"/>
    <mergeCell ref="D54:E54"/>
    <mergeCell ref="A54:B54"/>
    <mergeCell ref="D53:E53"/>
    <mergeCell ref="D52:E52"/>
    <mergeCell ref="D51:E51"/>
    <mergeCell ref="D50:E50"/>
    <mergeCell ref="D49:E49"/>
    <mergeCell ref="D48:E48"/>
    <mergeCell ref="D47:E47"/>
    <mergeCell ref="D46:E46"/>
    <mergeCell ref="D45:E45"/>
    <mergeCell ref="D44:E44"/>
    <mergeCell ref="D43:E43"/>
    <mergeCell ref="D42:E42"/>
    <mergeCell ref="D41:E41"/>
    <mergeCell ref="D40:E40"/>
    <mergeCell ref="D39:E39"/>
    <mergeCell ref="D38:E38"/>
    <mergeCell ref="D37:E37"/>
    <mergeCell ref="D36:E36"/>
    <mergeCell ref="D35:E35"/>
    <mergeCell ref="D34:E34"/>
    <mergeCell ref="D33:E33"/>
    <mergeCell ref="D32:E32"/>
    <mergeCell ref="D31:E31"/>
    <mergeCell ref="D30:E30"/>
    <mergeCell ref="D29:E29"/>
    <mergeCell ref="D28:E28"/>
    <mergeCell ref="D27:E27"/>
    <mergeCell ref="D26:E26"/>
    <mergeCell ref="D25:E25"/>
    <mergeCell ref="D24:E24"/>
    <mergeCell ref="D23:E23"/>
    <mergeCell ref="D22:E22"/>
    <mergeCell ref="D21:E21"/>
    <mergeCell ref="D20:E20"/>
    <mergeCell ref="D19:E19"/>
    <mergeCell ref="D18:E18"/>
    <mergeCell ref="D17:E17"/>
    <mergeCell ref="D16:E16"/>
    <mergeCell ref="D15:E15"/>
    <mergeCell ref="D14:E14"/>
    <mergeCell ref="D13:E13"/>
    <mergeCell ref="D12:E12"/>
    <mergeCell ref="C6:E6"/>
    <mergeCell ref="A1:D1"/>
    <mergeCell ref="A2:D2"/>
    <mergeCell ref="A4:E4"/>
    <mergeCell ref="D11:E11"/>
    <mergeCell ref="D10:E10"/>
    <mergeCell ref="D9:E9"/>
    <mergeCell ref="D8:E8"/>
    <mergeCell ref="D7:E7"/>
    <mergeCell ref="A7:B7"/>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election sqref="A1:D1"/>
    </sheetView>
  </sheetViews>
  <sheetFormatPr baseColWidth="10" defaultRowHeight="11.25" x14ac:dyDescent="0.25"/>
  <cols>
    <col min="1" max="1" width="7.7109375" style="23" customWidth="1"/>
    <col min="2" max="2" width="40.7109375" style="50" customWidth="1"/>
    <col min="3" max="3" width="3.7109375" style="23" customWidth="1"/>
    <col min="4" max="4" width="20.7109375" style="23" customWidth="1"/>
    <col min="5" max="5" width="10.7109375" style="23" customWidth="1"/>
    <col min="6" max="16384" width="11.42578125" style="23"/>
  </cols>
  <sheetData>
    <row r="1" spans="1:5" ht="20.100000000000001" customHeight="1" x14ac:dyDescent="0.25">
      <c r="A1" s="49" t="s">
        <v>2838</v>
      </c>
      <c r="B1" s="48"/>
      <c r="C1" s="48"/>
      <c r="D1" s="48"/>
      <c r="E1" s="56" t="s">
        <v>2837</v>
      </c>
    </row>
    <row r="2" spans="1:5" ht="20.100000000000001" customHeight="1" x14ac:dyDescent="0.25">
      <c r="A2" s="49" t="s">
        <v>2836</v>
      </c>
      <c r="B2" s="48"/>
      <c r="C2" s="48"/>
      <c r="D2" s="48"/>
      <c r="E2" s="56" t="s">
        <v>2835</v>
      </c>
    </row>
    <row r="3" spans="1:5" x14ac:dyDescent="0.25">
      <c r="A3" s="196"/>
      <c r="B3" s="217"/>
      <c r="C3" s="196"/>
      <c r="D3" s="196"/>
      <c r="E3" s="196"/>
    </row>
    <row r="4" spans="1:5" ht="12.75" x14ac:dyDescent="0.25">
      <c r="A4" s="40" t="s">
        <v>2834</v>
      </c>
      <c r="B4" s="39"/>
      <c r="C4" s="39"/>
      <c r="D4" s="39"/>
      <c r="E4" s="39"/>
    </row>
    <row r="6" spans="1:5" ht="22.5" x14ac:dyDescent="0.25">
      <c r="A6" s="62" t="s">
        <v>2833</v>
      </c>
      <c r="B6" s="389" t="s">
        <v>315</v>
      </c>
      <c r="C6" s="297" t="s">
        <v>2832</v>
      </c>
      <c r="D6" s="388"/>
      <c r="E6" s="296"/>
    </row>
    <row r="7" spans="1:5" ht="12.75" x14ac:dyDescent="0.25">
      <c r="A7" s="229" t="s">
        <v>2831</v>
      </c>
      <c r="B7" s="377"/>
      <c r="C7" s="376" t="s">
        <v>2830</v>
      </c>
      <c r="D7" s="373">
        <v>1582067.24</v>
      </c>
      <c r="E7" s="372"/>
    </row>
    <row r="8" spans="1:5" ht="12.75" x14ac:dyDescent="0.25">
      <c r="A8" s="287" t="s">
        <v>2493</v>
      </c>
      <c r="B8" s="375" t="s">
        <v>2492</v>
      </c>
      <c r="C8" s="374"/>
      <c r="D8" s="373">
        <v>0</v>
      </c>
      <c r="E8" s="372"/>
    </row>
    <row r="9" spans="1:5" ht="12.75" x14ac:dyDescent="0.25">
      <c r="A9" s="287" t="s">
        <v>2489</v>
      </c>
      <c r="B9" s="375" t="s">
        <v>2344</v>
      </c>
      <c r="C9" s="374"/>
      <c r="D9" s="373">
        <v>0</v>
      </c>
      <c r="E9" s="372"/>
    </row>
    <row r="10" spans="1:5" ht="12.75" x14ac:dyDescent="0.25">
      <c r="A10" s="281" t="s">
        <v>1419</v>
      </c>
      <c r="B10" s="385" t="s">
        <v>2829</v>
      </c>
      <c r="C10" s="384"/>
      <c r="D10" s="383">
        <v>0</v>
      </c>
      <c r="E10" s="382"/>
    </row>
    <row r="11" spans="1:5" ht="12.75" x14ac:dyDescent="0.25">
      <c r="A11" s="279" t="s">
        <v>1274</v>
      </c>
      <c r="B11" s="381" t="s">
        <v>1273</v>
      </c>
      <c r="C11" s="380"/>
      <c r="D11" s="379">
        <v>0</v>
      </c>
      <c r="E11" s="378"/>
    </row>
    <row r="12" spans="1:5" ht="12.75" x14ac:dyDescent="0.25">
      <c r="A12" s="287" t="s">
        <v>1272</v>
      </c>
      <c r="B12" s="375" t="s">
        <v>2828</v>
      </c>
      <c r="C12" s="374"/>
      <c r="D12" s="373">
        <v>1582067.24</v>
      </c>
      <c r="E12" s="372"/>
    </row>
    <row r="13" spans="1:5" ht="22.5" x14ac:dyDescent="0.25">
      <c r="A13" s="281" t="s">
        <v>1787</v>
      </c>
      <c r="B13" s="385" t="s">
        <v>1786</v>
      </c>
      <c r="C13" s="384"/>
      <c r="D13" s="387">
        <v>137081.04</v>
      </c>
      <c r="E13" s="386"/>
    </row>
    <row r="14" spans="1:5" ht="22.5" x14ac:dyDescent="0.25">
      <c r="A14" s="281" t="s">
        <v>1648</v>
      </c>
      <c r="B14" s="385" t="s">
        <v>1647</v>
      </c>
      <c r="C14" s="384"/>
      <c r="D14" s="387">
        <v>341400</v>
      </c>
      <c r="E14" s="386"/>
    </row>
    <row r="15" spans="1:5" ht="22.5" x14ac:dyDescent="0.25">
      <c r="A15" s="281" t="s">
        <v>1785</v>
      </c>
      <c r="B15" s="385" t="s">
        <v>1784</v>
      </c>
      <c r="C15" s="384"/>
      <c r="D15" s="387">
        <v>7500</v>
      </c>
      <c r="E15" s="386"/>
    </row>
    <row r="16" spans="1:5" ht="22.5" x14ac:dyDescent="0.25">
      <c r="A16" s="281" t="s">
        <v>1783</v>
      </c>
      <c r="B16" s="385" t="s">
        <v>1782</v>
      </c>
      <c r="C16" s="384"/>
      <c r="D16" s="387">
        <v>516248.7</v>
      </c>
      <c r="E16" s="386"/>
    </row>
    <row r="17" spans="1:5" ht="22.5" x14ac:dyDescent="0.25">
      <c r="A17" s="281" t="s">
        <v>1781</v>
      </c>
      <c r="B17" s="385" t="s">
        <v>1780</v>
      </c>
      <c r="C17" s="384"/>
      <c r="D17" s="383">
        <v>579837.5</v>
      </c>
      <c r="E17" s="382"/>
    </row>
    <row r="18" spans="1:5" ht="12.75" x14ac:dyDescent="0.25">
      <c r="A18" s="279" t="s">
        <v>1270</v>
      </c>
      <c r="B18" s="381" t="s">
        <v>1269</v>
      </c>
      <c r="C18" s="380"/>
      <c r="D18" s="379">
        <v>0</v>
      </c>
      <c r="E18" s="378"/>
    </row>
    <row r="19" spans="1:5" ht="12.75" x14ac:dyDescent="0.25">
      <c r="A19" s="287" t="s">
        <v>2481</v>
      </c>
      <c r="B19" s="375" t="s">
        <v>2827</v>
      </c>
      <c r="C19" s="374"/>
      <c r="D19" s="373">
        <v>0</v>
      </c>
      <c r="E19" s="372"/>
    </row>
    <row r="20" spans="1:5" ht="12.75" x14ac:dyDescent="0.25">
      <c r="A20" s="287" t="s">
        <v>1268</v>
      </c>
      <c r="B20" s="375" t="s">
        <v>2826</v>
      </c>
      <c r="C20" s="374"/>
      <c r="D20" s="373">
        <v>0</v>
      </c>
      <c r="E20" s="372"/>
    </row>
    <row r="21" spans="1:5" ht="12.75" x14ac:dyDescent="0.25">
      <c r="A21" s="287" t="s">
        <v>1266</v>
      </c>
      <c r="B21" s="375" t="s">
        <v>2825</v>
      </c>
      <c r="C21" s="374"/>
      <c r="D21" s="373">
        <v>0</v>
      </c>
      <c r="E21" s="372"/>
    </row>
    <row r="22" spans="1:5" ht="12.75" x14ac:dyDescent="0.25">
      <c r="A22" s="287" t="s">
        <v>1264</v>
      </c>
      <c r="B22" s="375" t="s">
        <v>2824</v>
      </c>
      <c r="C22" s="374"/>
      <c r="D22" s="373">
        <v>0</v>
      </c>
      <c r="E22" s="372"/>
    </row>
    <row r="23" spans="1:5" ht="12.75" x14ac:dyDescent="0.25">
      <c r="A23" s="287" t="s">
        <v>1262</v>
      </c>
      <c r="B23" s="375" t="s">
        <v>2823</v>
      </c>
      <c r="C23" s="374"/>
      <c r="D23" s="373">
        <v>0</v>
      </c>
      <c r="E23" s="372"/>
    </row>
    <row r="24" spans="1:5" ht="12.75" x14ac:dyDescent="0.25">
      <c r="A24" s="287" t="s">
        <v>1260</v>
      </c>
      <c r="B24" s="375" t="s">
        <v>2822</v>
      </c>
      <c r="C24" s="374"/>
      <c r="D24" s="373">
        <v>0</v>
      </c>
      <c r="E24" s="372"/>
    </row>
    <row r="25" spans="1:5" ht="22.5" x14ac:dyDescent="0.25">
      <c r="A25" s="287" t="s">
        <v>1258</v>
      </c>
      <c r="B25" s="375" t="s">
        <v>1257</v>
      </c>
      <c r="C25" s="374"/>
      <c r="D25" s="373">
        <v>0</v>
      </c>
      <c r="E25" s="372"/>
    </row>
    <row r="26" spans="1:5" ht="12.75" x14ac:dyDescent="0.25">
      <c r="A26" s="287" t="s">
        <v>1256</v>
      </c>
      <c r="B26" s="375" t="s">
        <v>2821</v>
      </c>
      <c r="C26" s="374"/>
      <c r="D26" s="373">
        <v>0</v>
      </c>
      <c r="E26" s="372"/>
    </row>
    <row r="27" spans="1:5" ht="12.75" x14ac:dyDescent="0.25">
      <c r="A27" s="324"/>
      <c r="B27" s="375" t="s">
        <v>2820</v>
      </c>
      <c r="C27" s="374"/>
      <c r="D27" s="373">
        <v>0</v>
      </c>
      <c r="E27" s="372"/>
    </row>
    <row r="28" spans="1:5" ht="12.75" x14ac:dyDescent="0.25">
      <c r="A28" s="229" t="s">
        <v>2819</v>
      </c>
      <c r="B28" s="377"/>
      <c r="C28" s="376" t="s">
        <v>2818</v>
      </c>
      <c r="D28" s="373">
        <v>0</v>
      </c>
      <c r="E28" s="372"/>
    </row>
    <row r="29" spans="1:5" ht="22.5" x14ac:dyDescent="0.25">
      <c r="A29" s="287" t="s">
        <v>1311</v>
      </c>
      <c r="B29" s="375" t="s">
        <v>1310</v>
      </c>
      <c r="C29" s="374"/>
      <c r="D29" s="373">
        <v>0</v>
      </c>
      <c r="E29" s="372"/>
    </row>
    <row r="30" spans="1:5" ht="12.75" x14ac:dyDescent="0.25">
      <c r="A30" s="287" t="s">
        <v>1307</v>
      </c>
      <c r="B30" s="375" t="s">
        <v>1306</v>
      </c>
      <c r="C30" s="374"/>
      <c r="D30" s="373">
        <v>0</v>
      </c>
      <c r="E30" s="372"/>
    </row>
    <row r="31" spans="1:5" ht="12.75" x14ac:dyDescent="0.25">
      <c r="A31" s="287" t="s">
        <v>1305</v>
      </c>
      <c r="B31" s="375" t="s">
        <v>1304</v>
      </c>
      <c r="C31" s="374"/>
      <c r="D31" s="373">
        <v>0</v>
      </c>
      <c r="E31" s="372"/>
    </row>
    <row r="32" spans="1:5" ht="12.75" x14ac:dyDescent="0.25">
      <c r="A32" s="287" t="s">
        <v>1303</v>
      </c>
      <c r="B32" s="375" t="s">
        <v>2817</v>
      </c>
      <c r="C32" s="374"/>
      <c r="D32" s="373">
        <v>0</v>
      </c>
      <c r="E32" s="372"/>
    </row>
    <row r="33" spans="1:5" ht="12.75" x14ac:dyDescent="0.25">
      <c r="A33" s="287" t="s">
        <v>1301</v>
      </c>
      <c r="B33" s="375" t="s">
        <v>2816</v>
      </c>
      <c r="C33" s="374"/>
      <c r="D33" s="373">
        <v>0</v>
      </c>
      <c r="E33" s="372"/>
    </row>
    <row r="34" spans="1:5" ht="12.75" x14ac:dyDescent="0.25">
      <c r="A34" s="287" t="s">
        <v>1293</v>
      </c>
      <c r="B34" s="375" t="s">
        <v>2815</v>
      </c>
      <c r="C34" s="374"/>
      <c r="D34" s="373">
        <v>0</v>
      </c>
      <c r="E34" s="372"/>
    </row>
    <row r="35" spans="1:5" ht="12.75" x14ac:dyDescent="0.25">
      <c r="A35" s="287" t="s">
        <v>2348</v>
      </c>
      <c r="B35" s="375" t="s">
        <v>2274</v>
      </c>
      <c r="C35" s="374"/>
      <c r="D35" s="373">
        <v>0</v>
      </c>
      <c r="E35" s="372"/>
    </row>
    <row r="36" spans="1:5" ht="22.5" x14ac:dyDescent="0.25">
      <c r="A36" s="287" t="s">
        <v>2347</v>
      </c>
      <c r="B36" s="375" t="s">
        <v>2346</v>
      </c>
      <c r="C36" s="374"/>
      <c r="D36" s="373">
        <v>0</v>
      </c>
      <c r="E36" s="372"/>
    </row>
    <row r="37" spans="1:5" ht="12.75" x14ac:dyDescent="0.25">
      <c r="A37" s="287" t="s">
        <v>2345</v>
      </c>
      <c r="B37" s="375" t="s">
        <v>2344</v>
      </c>
      <c r="C37" s="374"/>
      <c r="D37" s="373">
        <v>0</v>
      </c>
      <c r="E37" s="372"/>
    </row>
    <row r="38" spans="1:5" ht="12.75" x14ac:dyDescent="0.25">
      <c r="A38" s="287" t="s">
        <v>1299</v>
      </c>
      <c r="B38" s="375" t="s">
        <v>1298</v>
      </c>
      <c r="C38" s="374"/>
      <c r="D38" s="373">
        <v>0</v>
      </c>
      <c r="E38" s="372"/>
    </row>
    <row r="39" spans="1:5" ht="12.75" x14ac:dyDescent="0.25">
      <c r="A39" s="287" t="s">
        <v>1297</v>
      </c>
      <c r="B39" s="375" t="s">
        <v>2814</v>
      </c>
      <c r="C39" s="374"/>
      <c r="D39" s="373">
        <v>0</v>
      </c>
      <c r="E39" s="372"/>
    </row>
    <row r="40" spans="1:5" ht="9" customHeight="1" x14ac:dyDescent="0.25">
      <c r="A40" s="203" t="s">
        <v>2813</v>
      </c>
    </row>
    <row r="41" spans="1:5" ht="9" customHeight="1" x14ac:dyDescent="0.25">
      <c r="A41" s="203" t="s">
        <v>2812</v>
      </c>
    </row>
    <row r="42" spans="1:5" ht="9" customHeight="1" x14ac:dyDescent="0.25">
      <c r="A42" s="203" t="s">
        <v>2811</v>
      </c>
    </row>
    <row r="43" spans="1:5" ht="9" customHeight="1" x14ac:dyDescent="0.25">
      <c r="A43" s="203" t="s">
        <v>2810</v>
      </c>
    </row>
  </sheetData>
  <mergeCells count="39">
    <mergeCell ref="D39:E39"/>
    <mergeCell ref="D38:E38"/>
    <mergeCell ref="D37:E37"/>
    <mergeCell ref="D36:E36"/>
    <mergeCell ref="D35:E35"/>
    <mergeCell ref="D34:E34"/>
    <mergeCell ref="D33:E33"/>
    <mergeCell ref="D32:E32"/>
    <mergeCell ref="D31:E31"/>
    <mergeCell ref="D30:E30"/>
    <mergeCell ref="D29:E29"/>
    <mergeCell ref="D28:E28"/>
    <mergeCell ref="A28:B28"/>
    <mergeCell ref="D27:E27"/>
    <mergeCell ref="D26:E26"/>
    <mergeCell ref="D25:E25"/>
    <mergeCell ref="D24:E24"/>
    <mergeCell ref="D23:E23"/>
    <mergeCell ref="D22:E22"/>
    <mergeCell ref="D21:E21"/>
    <mergeCell ref="D20:E20"/>
    <mergeCell ref="D19:E19"/>
    <mergeCell ref="D18:E18"/>
    <mergeCell ref="D17:E17"/>
    <mergeCell ref="D16:E16"/>
    <mergeCell ref="D15:E15"/>
    <mergeCell ref="D14:E14"/>
    <mergeCell ref="D13:E13"/>
    <mergeCell ref="D12:E12"/>
    <mergeCell ref="D11:E11"/>
    <mergeCell ref="A1:D1"/>
    <mergeCell ref="A2:D2"/>
    <mergeCell ref="A4:E4"/>
    <mergeCell ref="D10:E10"/>
    <mergeCell ref="D9:E9"/>
    <mergeCell ref="D8:E8"/>
    <mergeCell ref="D7:E7"/>
    <mergeCell ref="A7:B7"/>
    <mergeCell ref="C6:E6"/>
  </mergeCells>
  <printOptions horizontalCentered="1"/>
  <pageMargins left="0.39370078740157477" right="0.39370078740157477" top="0.39370078740157477" bottom="0.39370078740157477" header="0.39370078740157477" footer="0.19685039370078738"/>
  <pageSetup paperSize="9" pageOrder="overThenDown"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workbookViewId="0">
      <selection sqref="A1:F1"/>
    </sheetView>
  </sheetViews>
  <sheetFormatPr baseColWidth="10" defaultRowHeight="11.25" x14ac:dyDescent="0.25"/>
  <cols>
    <col min="1" max="7" width="15.7109375" style="23" customWidth="1"/>
    <col min="8" max="16384" width="11.42578125" style="23"/>
  </cols>
  <sheetData>
    <row r="1" spans="1:7" ht="20.100000000000001" customHeight="1" x14ac:dyDescent="0.25">
      <c r="A1" s="213" t="s">
        <v>2749</v>
      </c>
      <c r="B1" s="48"/>
      <c r="C1" s="48"/>
      <c r="D1" s="48"/>
      <c r="E1" s="48"/>
      <c r="F1" s="48"/>
      <c r="G1" s="47" t="s">
        <v>2674</v>
      </c>
    </row>
    <row r="2" spans="1:7" ht="20.100000000000001" customHeight="1" x14ac:dyDescent="0.25">
      <c r="A2" s="213" t="s">
        <v>2809</v>
      </c>
      <c r="B2" s="48"/>
      <c r="C2" s="48"/>
      <c r="D2" s="48"/>
      <c r="E2" s="48"/>
      <c r="F2" s="48"/>
      <c r="G2" s="47" t="s">
        <v>2286</v>
      </c>
    </row>
    <row r="4" spans="1:7" ht="24.95" customHeight="1" x14ac:dyDescent="0.25">
      <c r="A4" s="252" t="s">
        <v>2808</v>
      </c>
      <c r="B4" s="215"/>
      <c r="C4" s="215"/>
      <c r="D4" s="215"/>
      <c r="E4" s="215"/>
      <c r="F4" s="215"/>
      <c r="G4" s="215"/>
    </row>
    <row r="5" spans="1:7" ht="24.95" customHeight="1" x14ac:dyDescent="0.25">
      <c r="A5" s="217"/>
      <c r="B5" s="252"/>
      <c r="C5" s="215"/>
      <c r="D5" s="258" t="s">
        <v>27</v>
      </c>
      <c r="E5" s="63"/>
      <c r="F5" s="258" t="s">
        <v>26</v>
      </c>
      <c r="G5" s="63"/>
    </row>
    <row r="6" spans="1:7" ht="24.95" customHeight="1" x14ac:dyDescent="0.25">
      <c r="A6" s="208" t="s">
        <v>2807</v>
      </c>
      <c r="B6" s="208" t="s">
        <v>2798</v>
      </c>
      <c r="C6" s="209"/>
      <c r="D6" s="365">
        <v>578756668.59000003</v>
      </c>
      <c r="E6" s="362"/>
      <c r="F6" s="365">
        <v>634017293.44000006</v>
      </c>
      <c r="G6" s="362"/>
    </row>
    <row r="7" spans="1:7" ht="24.95" customHeight="1" x14ac:dyDescent="0.25">
      <c r="A7" s="209"/>
      <c r="B7" s="208" t="s">
        <v>2797</v>
      </c>
      <c r="C7" s="209"/>
      <c r="D7" s="365">
        <v>151837970.46000001</v>
      </c>
      <c r="E7" s="362"/>
      <c r="F7" s="365">
        <v>136588061.75999999</v>
      </c>
      <c r="G7" s="362"/>
    </row>
    <row r="8" spans="1:7" ht="24.95" customHeight="1" x14ac:dyDescent="0.25">
      <c r="A8" s="217"/>
      <c r="B8" s="252"/>
      <c r="C8" s="215"/>
      <c r="D8" s="195" t="s">
        <v>2685</v>
      </c>
      <c r="E8" s="39"/>
      <c r="F8" s="195" t="s">
        <v>2685</v>
      </c>
      <c r="G8" s="39"/>
    </row>
    <row r="9" spans="1:7" ht="24.95" customHeight="1" x14ac:dyDescent="0.25">
      <c r="A9" s="208" t="s">
        <v>2806</v>
      </c>
      <c r="B9" s="208" t="s">
        <v>2805</v>
      </c>
      <c r="C9" s="209"/>
      <c r="D9" s="365">
        <v>0</v>
      </c>
      <c r="E9" s="362"/>
      <c r="F9" s="365">
        <v>39607489.509999998</v>
      </c>
      <c r="G9" s="362"/>
    </row>
    <row r="10" spans="1:7" ht="24.95" customHeight="1" x14ac:dyDescent="0.25">
      <c r="A10" s="209"/>
      <c r="B10" s="208" t="s">
        <v>2804</v>
      </c>
      <c r="C10" s="209"/>
      <c r="D10" s="365">
        <v>30563160.73</v>
      </c>
      <c r="E10" s="362"/>
      <c r="F10" s="365">
        <v>0</v>
      </c>
      <c r="G10" s="362"/>
    </row>
    <row r="11" spans="1:7" ht="24.95" customHeight="1" thickBot="1" x14ac:dyDescent="0.3">
      <c r="A11" s="217"/>
      <c r="B11" s="252"/>
      <c r="C11" s="215"/>
      <c r="D11" s="195" t="s">
        <v>2803</v>
      </c>
      <c r="E11" s="39"/>
      <c r="F11" s="195" t="s">
        <v>2803</v>
      </c>
      <c r="G11" s="39"/>
    </row>
    <row r="12" spans="1:7" ht="24.95" customHeight="1" thickTop="1" thickBot="1" x14ac:dyDescent="0.3">
      <c r="A12" s="217"/>
      <c r="B12" s="371" t="s">
        <v>2802</v>
      </c>
      <c r="C12" s="370"/>
      <c r="D12" s="368">
        <f xml:space="preserve"> D10+D9+D7+D6</f>
        <v>761157799.77999997</v>
      </c>
      <c r="E12" s="369"/>
      <c r="F12" s="368">
        <f xml:space="preserve"> F10+F9+F7+F6</f>
        <v>810212844.71000004</v>
      </c>
      <c r="G12" s="367"/>
    </row>
    <row r="13" spans="1:7" ht="24.95" customHeight="1" thickTop="1" x14ac:dyDescent="0.25">
      <c r="A13" s="217"/>
      <c r="B13" s="252"/>
      <c r="C13" s="215"/>
      <c r="D13" s="366"/>
      <c r="E13" s="51"/>
      <c r="F13" s="366"/>
      <c r="G13" s="51"/>
    </row>
    <row r="14" spans="1:7" ht="24.95" customHeight="1" x14ac:dyDescent="0.25">
      <c r="A14" s="208" t="s">
        <v>2801</v>
      </c>
      <c r="B14" s="208" t="s">
        <v>2798</v>
      </c>
      <c r="C14" s="209"/>
      <c r="D14" s="365">
        <v>0</v>
      </c>
      <c r="E14" s="362"/>
      <c r="F14" s="365">
        <v>0</v>
      </c>
      <c r="G14" s="362"/>
    </row>
    <row r="15" spans="1:7" ht="24.95" customHeight="1" x14ac:dyDescent="0.25">
      <c r="A15" s="209"/>
      <c r="B15" s="208" t="s">
        <v>2797</v>
      </c>
      <c r="C15" s="209"/>
      <c r="D15" s="365">
        <v>19670181.370000001</v>
      </c>
      <c r="E15" s="362"/>
      <c r="F15" s="365">
        <v>1582067.24</v>
      </c>
      <c r="G15" s="362"/>
    </row>
    <row r="16" spans="1:7" ht="24.95" customHeight="1" x14ac:dyDescent="0.25">
      <c r="A16" s="209"/>
      <c r="B16" s="208" t="s">
        <v>2800</v>
      </c>
      <c r="C16" s="209"/>
      <c r="D16" s="365">
        <f xml:space="preserve"> D14+D15</f>
        <v>19670181.370000001</v>
      </c>
      <c r="E16" s="362"/>
      <c r="F16" s="365">
        <f xml:space="preserve"> F14+F15</f>
        <v>1582067.24</v>
      </c>
      <c r="G16" s="362"/>
    </row>
    <row r="17" spans="1:7" ht="24.95" customHeight="1" x14ac:dyDescent="0.25">
      <c r="A17" s="217"/>
      <c r="B17" s="252"/>
      <c r="C17" s="215"/>
      <c r="D17" s="366"/>
      <c r="E17" s="51"/>
      <c r="F17" s="366"/>
      <c r="G17" s="51"/>
    </row>
    <row r="18" spans="1:7" ht="24.95" customHeight="1" x14ac:dyDescent="0.25">
      <c r="A18" s="208" t="s">
        <v>2799</v>
      </c>
      <c r="B18" s="208" t="s">
        <v>2798</v>
      </c>
      <c r="C18" s="209"/>
      <c r="D18" s="365">
        <f>D14+D9+D6</f>
        <v>578756668.59000003</v>
      </c>
      <c r="E18" s="362"/>
      <c r="F18" s="365">
        <f>F14+F9+F6</f>
        <v>673624782.95000005</v>
      </c>
      <c r="G18" s="362"/>
    </row>
    <row r="19" spans="1:7" ht="24.95" customHeight="1" x14ac:dyDescent="0.25">
      <c r="A19" s="209"/>
      <c r="B19" s="208" t="s">
        <v>2797</v>
      </c>
      <c r="C19" s="209"/>
      <c r="D19" s="365">
        <f>D15+D10+D7</f>
        <v>202071312.56</v>
      </c>
      <c r="E19" s="362"/>
      <c r="F19" s="365">
        <f>F15+F10+F7</f>
        <v>138170129</v>
      </c>
      <c r="G19" s="362"/>
    </row>
    <row r="20" spans="1:7" ht="24.95" customHeight="1" x14ac:dyDescent="0.25">
      <c r="A20" s="209"/>
      <c r="B20" s="208" t="s">
        <v>2796</v>
      </c>
      <c r="C20" s="209"/>
      <c r="D20" s="365">
        <f xml:space="preserve"> D18+D19</f>
        <v>780827981.1500001</v>
      </c>
      <c r="E20" s="362"/>
      <c r="F20" s="365">
        <f xml:space="preserve"> F18+F19</f>
        <v>811794911.95000005</v>
      </c>
      <c r="G20" s="362"/>
    </row>
    <row r="21" spans="1:7" ht="15" customHeight="1" x14ac:dyDescent="0.25">
      <c r="A21" s="306" t="s">
        <v>2795</v>
      </c>
      <c r="B21" s="306"/>
      <c r="C21" s="306"/>
      <c r="D21" s="306"/>
      <c r="E21" s="306"/>
      <c r="F21" s="306"/>
      <c r="G21" s="306"/>
    </row>
    <row r="22" spans="1:7" ht="15" customHeight="1" x14ac:dyDescent="0.25">
      <c r="A22" s="306" t="s">
        <v>2794</v>
      </c>
      <c r="B22" s="306"/>
      <c r="C22" s="306"/>
      <c r="D22" s="306"/>
      <c r="E22" s="306"/>
      <c r="F22" s="306"/>
      <c r="G22" s="306"/>
    </row>
    <row r="24" spans="1:7" ht="24.95" customHeight="1" x14ac:dyDescent="0.25">
      <c r="A24" s="252" t="s">
        <v>2793</v>
      </c>
      <c r="B24" s="215"/>
      <c r="C24" s="215"/>
      <c r="D24" s="215"/>
      <c r="E24" s="215"/>
      <c r="F24" s="215"/>
      <c r="G24" s="215"/>
    </row>
    <row r="25" spans="1:7" ht="24.95" customHeight="1" x14ac:dyDescent="0.25">
      <c r="A25" s="217"/>
      <c r="B25" s="217"/>
      <c r="C25" s="217"/>
      <c r="D25" s="217"/>
      <c r="E25" s="217"/>
      <c r="F25" s="217"/>
      <c r="G25" s="217"/>
    </row>
    <row r="26" spans="1:7" ht="24.95" customHeight="1" x14ac:dyDescent="0.25">
      <c r="A26" s="217"/>
      <c r="B26" s="208" t="s">
        <v>2792</v>
      </c>
      <c r="C26" s="209"/>
      <c r="D26" s="209"/>
      <c r="E26" s="208" t="s">
        <v>2791</v>
      </c>
      <c r="F26" s="209"/>
      <c r="G26" s="209"/>
    </row>
    <row r="27" spans="1:7" ht="24.95" customHeight="1" x14ac:dyDescent="0.25">
      <c r="A27" s="217"/>
      <c r="B27" s="61" t="s">
        <v>2790</v>
      </c>
      <c r="C27" s="61" t="s">
        <v>2789</v>
      </c>
      <c r="D27" s="61" t="s">
        <v>46</v>
      </c>
      <c r="E27" s="61" t="s">
        <v>2790</v>
      </c>
      <c r="F27" s="61" t="s">
        <v>2789</v>
      </c>
      <c r="G27" s="61" t="s">
        <v>46</v>
      </c>
    </row>
    <row r="28" spans="1:7" ht="24.95" customHeight="1" x14ac:dyDescent="0.25">
      <c r="A28" s="61" t="s">
        <v>29</v>
      </c>
      <c r="B28" s="57">
        <v>139598290.15000001</v>
      </c>
      <c r="C28" s="57">
        <v>12239680.310000001</v>
      </c>
      <c r="D28" s="57">
        <f xml:space="preserve"> B28+C28</f>
        <v>151837970.46000001</v>
      </c>
      <c r="E28" s="57">
        <v>90574312.260000005</v>
      </c>
      <c r="F28" s="57">
        <v>46013749.5</v>
      </c>
      <c r="G28" s="57">
        <f xml:space="preserve"> E28+F28</f>
        <v>136588061.75999999</v>
      </c>
    </row>
    <row r="29" spans="1:7" ht="24.95" customHeight="1" x14ac:dyDescent="0.25">
      <c r="A29" s="61" t="s">
        <v>28</v>
      </c>
      <c r="B29" s="57">
        <v>535565662.91000003</v>
      </c>
      <c r="C29" s="57">
        <v>43191005.68</v>
      </c>
      <c r="D29" s="57">
        <f xml:space="preserve"> B29+C29</f>
        <v>578756668.59000003</v>
      </c>
      <c r="E29" s="57">
        <v>624600356.95000005</v>
      </c>
      <c r="F29" s="57">
        <v>9416936.4900000002</v>
      </c>
      <c r="G29" s="57">
        <f xml:space="preserve"> E29+F29</f>
        <v>634017293.44000006</v>
      </c>
    </row>
    <row r="30" spans="1:7" ht="35.1" customHeight="1" x14ac:dyDescent="0.25">
      <c r="A30" s="61" t="s">
        <v>2788</v>
      </c>
      <c r="B30" s="57">
        <f xml:space="preserve"> B28+B29</f>
        <v>675163953.06000006</v>
      </c>
      <c r="C30" s="57">
        <f xml:space="preserve"> C28+C29</f>
        <v>55430685.990000002</v>
      </c>
      <c r="D30" s="57">
        <f xml:space="preserve"> B30+C30</f>
        <v>730594639.05000007</v>
      </c>
      <c r="E30" s="57">
        <f xml:space="preserve"> E28+E29</f>
        <v>715174669.21000004</v>
      </c>
      <c r="F30" s="57">
        <f xml:space="preserve"> F28+F29</f>
        <v>55430685.990000002</v>
      </c>
      <c r="G30" s="57">
        <f xml:space="preserve"> E30+F30</f>
        <v>770605355.20000005</v>
      </c>
    </row>
    <row r="31" spans="1:7" ht="15" customHeight="1" x14ac:dyDescent="0.25">
      <c r="A31" s="306" t="s">
        <v>2787</v>
      </c>
      <c r="B31" s="306"/>
      <c r="C31" s="306"/>
      <c r="D31" s="306"/>
      <c r="E31" s="306"/>
      <c r="F31" s="306"/>
      <c r="G31" s="306"/>
    </row>
  </sheetData>
  <mergeCells count="61">
    <mergeCell ref="A1:F1"/>
    <mergeCell ref="A2:F2"/>
    <mergeCell ref="B5:C5"/>
    <mergeCell ref="D5:E5"/>
    <mergeCell ref="F5:G5"/>
    <mergeCell ref="B6:C6"/>
    <mergeCell ref="D6:E6"/>
    <mergeCell ref="F6:G6"/>
    <mergeCell ref="A4:G4"/>
    <mergeCell ref="A6:A7"/>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F18:G18"/>
    <mergeCell ref="B15:C15"/>
    <mergeCell ref="D15:E15"/>
    <mergeCell ref="F15:G15"/>
    <mergeCell ref="B16:C16"/>
    <mergeCell ref="D16:E16"/>
    <mergeCell ref="F16:G16"/>
    <mergeCell ref="D19:E19"/>
    <mergeCell ref="F19:G19"/>
    <mergeCell ref="B20:C20"/>
    <mergeCell ref="D20:E20"/>
    <mergeCell ref="F20:G20"/>
    <mergeCell ref="B17:C17"/>
    <mergeCell ref="D17:E17"/>
    <mergeCell ref="F17:G17"/>
    <mergeCell ref="B18:C18"/>
    <mergeCell ref="D18:E18"/>
    <mergeCell ref="A9:A10"/>
    <mergeCell ref="A14:A16"/>
    <mergeCell ref="A18:A20"/>
    <mergeCell ref="A24:G24"/>
    <mergeCell ref="B26:D26"/>
    <mergeCell ref="A31:G31"/>
    <mergeCell ref="A21:G21"/>
    <mergeCell ref="E26:G26"/>
    <mergeCell ref="A22:G22"/>
    <mergeCell ref="B19:C19"/>
  </mergeCells>
  <printOptions horizontalCentered="1"/>
  <pageMargins left="0.27559055118110232" right="0.27559055118110232" top="0.39370078740157477" bottom="0.39370078740157477" header="0.39370078740157477" footer="0.19685039370078738"/>
  <pageSetup paperSize="9" pageOrder="overThenDown"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workbookViewId="0">
      <selection sqref="A1:C1"/>
    </sheetView>
  </sheetViews>
  <sheetFormatPr baseColWidth="10" defaultRowHeight="11.25" x14ac:dyDescent="0.25"/>
  <cols>
    <col min="1" max="1" width="5.7109375" style="23" customWidth="1"/>
    <col min="2" max="2" width="50.7109375" style="50" customWidth="1"/>
    <col min="3" max="4" width="17.7109375" style="23" customWidth="1"/>
    <col min="5" max="16384" width="11.42578125" style="23"/>
  </cols>
  <sheetData>
    <row r="1" spans="1:4" ht="15" customHeight="1" x14ac:dyDescent="0.25">
      <c r="A1" s="49" t="s">
        <v>2749</v>
      </c>
      <c r="B1" s="48"/>
      <c r="C1" s="48"/>
      <c r="D1" s="47" t="s">
        <v>2674</v>
      </c>
    </row>
    <row r="2" spans="1:4" ht="15" customHeight="1" x14ac:dyDescent="0.25">
      <c r="A2" s="49" t="s">
        <v>2786</v>
      </c>
      <c r="B2" s="48"/>
      <c r="C2" s="48"/>
      <c r="D2" s="47" t="s">
        <v>2539</v>
      </c>
    </row>
    <row r="3" spans="1:4" x14ac:dyDescent="0.25">
      <c r="A3" s="196"/>
      <c r="B3" s="217"/>
      <c r="C3" s="196"/>
      <c r="D3" s="196"/>
    </row>
    <row r="4" spans="1:4" ht="12.75" x14ac:dyDescent="0.25">
      <c r="A4" s="40" t="s">
        <v>2785</v>
      </c>
      <c r="B4" s="39"/>
      <c r="C4" s="39"/>
      <c r="D4" s="39"/>
    </row>
    <row r="5" spans="1:4" ht="12.75" x14ac:dyDescent="0.25">
      <c r="A5" s="40" t="s">
        <v>2784</v>
      </c>
      <c r="B5" s="39"/>
      <c r="C5" s="39"/>
      <c r="D5" s="39"/>
    </row>
    <row r="6" spans="1:4" x14ac:dyDescent="0.25">
      <c r="A6" s="342" t="s">
        <v>2425</v>
      </c>
      <c r="B6" s="33" t="s">
        <v>315</v>
      </c>
      <c r="C6" s="303" t="s">
        <v>2783</v>
      </c>
      <c r="D6" s="303" t="s">
        <v>2782</v>
      </c>
    </row>
    <row r="7" spans="1:4" x14ac:dyDescent="0.25">
      <c r="A7" s="348" t="s">
        <v>2493</v>
      </c>
      <c r="B7" s="347" t="s">
        <v>2492</v>
      </c>
      <c r="C7" s="31">
        <v>0</v>
      </c>
      <c r="D7" s="31">
        <v>0</v>
      </c>
    </row>
    <row r="8" spans="1:4" x14ac:dyDescent="0.25">
      <c r="A8" s="281" t="s">
        <v>2489</v>
      </c>
      <c r="B8" s="280" t="s">
        <v>2344</v>
      </c>
      <c r="C8" s="29">
        <v>0</v>
      </c>
      <c r="D8" s="29">
        <v>0</v>
      </c>
    </row>
    <row r="9" spans="1:4" x14ac:dyDescent="0.25">
      <c r="A9" s="281" t="s">
        <v>1272</v>
      </c>
      <c r="B9" s="280" t="s">
        <v>2781</v>
      </c>
      <c r="C9" s="255">
        <v>0</v>
      </c>
      <c r="D9" s="29">
        <v>21829479.359999999</v>
      </c>
    </row>
    <row r="10" spans="1:4" x14ac:dyDescent="0.25">
      <c r="A10" s="281" t="s">
        <v>1270</v>
      </c>
      <c r="B10" s="280" t="s">
        <v>2780</v>
      </c>
      <c r="C10" s="255">
        <v>0</v>
      </c>
      <c r="D10" s="29">
        <v>10000000</v>
      </c>
    </row>
    <row r="11" spans="1:4" ht="22.5" x14ac:dyDescent="0.25">
      <c r="A11" s="281" t="s">
        <v>1268</v>
      </c>
      <c r="B11" s="280" t="s">
        <v>2779</v>
      </c>
      <c r="C11" s="29">
        <v>3355175.64</v>
      </c>
      <c r="D11" s="29">
        <v>0</v>
      </c>
    </row>
    <row r="12" spans="1:4" x14ac:dyDescent="0.25">
      <c r="A12" s="281" t="s">
        <v>1266</v>
      </c>
      <c r="B12" s="280" t="s">
        <v>1265</v>
      </c>
      <c r="C12" s="29">
        <v>38932905.579999998</v>
      </c>
      <c r="D12" s="29">
        <v>144924.82999999999</v>
      </c>
    </row>
    <row r="13" spans="1:4" x14ac:dyDescent="0.25">
      <c r="A13" s="281" t="s">
        <v>1264</v>
      </c>
      <c r="B13" s="280" t="s">
        <v>2778</v>
      </c>
      <c r="C13" s="29">
        <v>10781231.359999999</v>
      </c>
      <c r="D13" s="29">
        <v>0</v>
      </c>
    </row>
    <row r="14" spans="1:4" ht="22.5" x14ac:dyDescent="0.25">
      <c r="A14" s="281" t="s">
        <v>1262</v>
      </c>
      <c r="B14" s="280" t="s">
        <v>2777</v>
      </c>
      <c r="C14" s="29">
        <v>0</v>
      </c>
      <c r="D14" s="29">
        <v>0</v>
      </c>
    </row>
    <row r="15" spans="1:4" x14ac:dyDescent="0.25">
      <c r="A15" s="281" t="s">
        <v>1260</v>
      </c>
      <c r="B15" s="280" t="s">
        <v>2776</v>
      </c>
      <c r="C15" s="29">
        <v>55678659.130000003</v>
      </c>
      <c r="D15" s="29">
        <v>119571.87</v>
      </c>
    </row>
    <row r="16" spans="1:4" ht="12.75" x14ac:dyDescent="0.25">
      <c r="A16" s="49" t="s">
        <v>2775</v>
      </c>
      <c r="B16" s="48"/>
      <c r="C16" s="25">
        <v>108747971.70999999</v>
      </c>
      <c r="D16" s="25">
        <v>32093976.059999999</v>
      </c>
    </row>
    <row r="17" spans="1:4" x14ac:dyDescent="0.25">
      <c r="A17" s="281" t="s">
        <v>1274</v>
      </c>
      <c r="B17" s="280" t="s">
        <v>2774</v>
      </c>
      <c r="C17" s="29">
        <v>0</v>
      </c>
      <c r="D17" s="29">
        <v>9872520</v>
      </c>
    </row>
    <row r="18" spans="1:4" x14ac:dyDescent="0.25">
      <c r="A18" s="281" t="s">
        <v>1272</v>
      </c>
      <c r="B18" s="280" t="s">
        <v>2773</v>
      </c>
      <c r="C18" s="29">
        <v>0</v>
      </c>
      <c r="D18" s="29">
        <v>0</v>
      </c>
    </row>
    <row r="19" spans="1:4" x14ac:dyDescent="0.25">
      <c r="A19" s="281" t="s">
        <v>1270</v>
      </c>
      <c r="B19" s="280" t="s">
        <v>1269</v>
      </c>
      <c r="C19" s="29">
        <v>30365440.140000001</v>
      </c>
      <c r="D19" s="29">
        <v>4813630</v>
      </c>
    </row>
    <row r="20" spans="1:4" x14ac:dyDescent="0.25">
      <c r="A20" s="281" t="s">
        <v>2481</v>
      </c>
      <c r="B20" s="280" t="s">
        <v>2772</v>
      </c>
      <c r="C20" s="29">
        <v>0</v>
      </c>
      <c r="D20" s="29">
        <v>0</v>
      </c>
    </row>
    <row r="21" spans="1:4" ht="22.5" x14ac:dyDescent="0.25">
      <c r="A21" s="281" t="s">
        <v>1258</v>
      </c>
      <c r="B21" s="280" t="s">
        <v>1257</v>
      </c>
      <c r="C21" s="29">
        <v>0</v>
      </c>
      <c r="D21" s="29">
        <v>0</v>
      </c>
    </row>
    <row r="22" spans="1:4" x14ac:dyDescent="0.25">
      <c r="A22" s="281" t="s">
        <v>1256</v>
      </c>
      <c r="B22" s="280" t="s">
        <v>2771</v>
      </c>
      <c r="C22" s="29">
        <v>56900</v>
      </c>
      <c r="D22" s="29">
        <v>849053.21</v>
      </c>
    </row>
    <row r="23" spans="1:4" ht="12.75" x14ac:dyDescent="0.25">
      <c r="A23" s="49" t="s">
        <v>2770</v>
      </c>
      <c r="B23" s="48"/>
      <c r="C23" s="25">
        <v>30422340.140000001</v>
      </c>
      <c r="D23" s="25">
        <v>15535203.210000001</v>
      </c>
    </row>
    <row r="24" spans="1:4" x14ac:dyDescent="0.25">
      <c r="A24" s="281" t="s">
        <v>2769</v>
      </c>
      <c r="B24" s="280" t="s">
        <v>2768</v>
      </c>
      <c r="C24" s="29">
        <v>427978.3</v>
      </c>
      <c r="D24" s="29">
        <v>675491.7</v>
      </c>
    </row>
    <row r="25" spans="1:4" ht="12.75" x14ac:dyDescent="0.25">
      <c r="A25" s="49" t="s">
        <v>2767</v>
      </c>
      <c r="B25" s="48"/>
      <c r="C25" s="25">
        <f>C24+C23+ C16</f>
        <v>139598290.15000001</v>
      </c>
      <c r="D25" s="25">
        <f>D24+D23+ D16</f>
        <v>48304670.969999999</v>
      </c>
    </row>
    <row r="26" spans="1:4" x14ac:dyDescent="0.25">
      <c r="A26" s="276" t="s">
        <v>1250</v>
      </c>
      <c r="B26" s="275" t="s">
        <v>2766</v>
      </c>
      <c r="C26" s="273">
        <v>9416936.4900000002</v>
      </c>
      <c r="D26" s="273">
        <v>43191005.68</v>
      </c>
    </row>
    <row r="27" spans="1:4" x14ac:dyDescent="0.25">
      <c r="A27" s="276" t="s">
        <v>1248</v>
      </c>
      <c r="B27" s="275" t="s">
        <v>2765</v>
      </c>
      <c r="C27" s="273">
        <v>2822743.82</v>
      </c>
      <c r="D27" s="273">
        <v>2822743.82</v>
      </c>
    </row>
    <row r="28" spans="1:4" ht="12.75" x14ac:dyDescent="0.25">
      <c r="A28" s="364" t="s">
        <v>2764</v>
      </c>
      <c r="B28" s="360"/>
      <c r="C28" s="269">
        <v>12239680.310000001</v>
      </c>
      <c r="D28" s="269">
        <v>46013749.5</v>
      </c>
    </row>
    <row r="30" spans="1:4" ht="12.75" x14ac:dyDescent="0.25">
      <c r="A30" s="40" t="s">
        <v>2763</v>
      </c>
      <c r="B30" s="264"/>
      <c r="C30" s="264"/>
      <c r="D30" s="264"/>
    </row>
    <row r="31" spans="1:4" ht="12.75" x14ac:dyDescent="0.25">
      <c r="A31" s="49" t="s">
        <v>46</v>
      </c>
      <c r="B31" s="301"/>
      <c r="C31" s="25">
        <f>C28+C25</f>
        <v>151837970.46000001</v>
      </c>
      <c r="D31" s="25">
        <f>D28+D25</f>
        <v>94318420.469999999</v>
      </c>
    </row>
    <row r="32" spans="1:4" x14ac:dyDescent="0.25">
      <c r="A32" s="282"/>
      <c r="B32" s="250"/>
      <c r="C32" s="282"/>
      <c r="D32" s="282"/>
    </row>
    <row r="33" spans="1:4" ht="12.75" x14ac:dyDescent="0.25">
      <c r="A33" s="40" t="s">
        <v>2762</v>
      </c>
      <c r="B33" s="264"/>
      <c r="C33" s="264"/>
      <c r="D33" s="264"/>
    </row>
    <row r="34" spans="1:4" ht="20.100000000000001" customHeight="1" x14ac:dyDescent="0.25">
      <c r="A34" s="210" t="s">
        <v>2761</v>
      </c>
      <c r="B34" s="214"/>
      <c r="C34" s="25">
        <v>30563160.73</v>
      </c>
      <c r="D34" s="25">
        <v>0</v>
      </c>
    </row>
    <row r="35" spans="1:4" ht="12.75" x14ac:dyDescent="0.25">
      <c r="A35" s="49" t="s">
        <v>2760</v>
      </c>
      <c r="B35" s="301"/>
      <c r="C35" s="265"/>
      <c r="D35" s="25">
        <v>42269641.289999999</v>
      </c>
    </row>
    <row r="36" spans="1:4" x14ac:dyDescent="0.25">
      <c r="A36" s="282"/>
      <c r="B36" s="250"/>
      <c r="C36" s="282"/>
      <c r="D36" s="282"/>
    </row>
    <row r="37" spans="1:4" ht="12.75" x14ac:dyDescent="0.25">
      <c r="A37" s="40" t="s">
        <v>2759</v>
      </c>
      <c r="B37" s="264"/>
      <c r="C37" s="264"/>
      <c r="D37" s="264"/>
    </row>
    <row r="38" spans="1:4" ht="12.75" x14ac:dyDescent="0.25">
      <c r="A38" s="49" t="s">
        <v>2758</v>
      </c>
      <c r="B38" s="301"/>
      <c r="C38" s="25">
        <f>C34+C31</f>
        <v>182401131.19</v>
      </c>
      <c r="D38" s="25">
        <f>D35+D34+D31</f>
        <v>136588061.75999999</v>
      </c>
    </row>
    <row r="39" spans="1:4" ht="12.75" x14ac:dyDescent="0.25">
      <c r="A39" s="49" t="s">
        <v>2757</v>
      </c>
      <c r="B39" s="301"/>
      <c r="C39" s="363">
        <f>D38-C38</f>
        <v>-45813069.430000007</v>
      </c>
      <c r="D39" s="362"/>
    </row>
    <row r="40" spans="1:4" ht="9" customHeight="1" x14ac:dyDescent="0.25">
      <c r="A40" s="203" t="s">
        <v>2756</v>
      </c>
    </row>
    <row r="41" spans="1:4" ht="18" customHeight="1" x14ac:dyDescent="0.25">
      <c r="A41" s="306" t="s">
        <v>2755</v>
      </c>
      <c r="B41" s="305"/>
      <c r="C41" s="305"/>
      <c r="D41" s="305"/>
    </row>
    <row r="42" spans="1:4" ht="9" customHeight="1" x14ac:dyDescent="0.25">
      <c r="A42" s="203" t="s">
        <v>2754</v>
      </c>
    </row>
    <row r="43" spans="1:4" ht="9" customHeight="1" x14ac:dyDescent="0.25">
      <c r="A43" s="203" t="s">
        <v>2680</v>
      </c>
    </row>
    <row r="44" spans="1:4" ht="9" customHeight="1" x14ac:dyDescent="0.25">
      <c r="A44" s="203" t="s">
        <v>2497</v>
      </c>
    </row>
    <row r="45" spans="1:4" ht="9" customHeight="1" x14ac:dyDescent="0.25">
      <c r="A45" s="203" t="s">
        <v>2753</v>
      </c>
    </row>
    <row r="46" spans="1:4" ht="9" customHeight="1" x14ac:dyDescent="0.25">
      <c r="A46" s="203" t="s">
        <v>2752</v>
      </c>
    </row>
    <row r="47" spans="1:4" ht="9" customHeight="1" x14ac:dyDescent="0.25">
      <c r="A47" s="203" t="s">
        <v>2751</v>
      </c>
    </row>
    <row r="48" spans="1:4" ht="9" customHeight="1" x14ac:dyDescent="0.25">
      <c r="A48" s="203" t="s">
        <v>2750</v>
      </c>
    </row>
  </sheetData>
  <mergeCells count="18">
    <mergeCell ref="A38:B38"/>
    <mergeCell ref="A34:B34"/>
    <mergeCell ref="A1:C1"/>
    <mergeCell ref="A2:C2"/>
    <mergeCell ref="A4:D4"/>
    <mergeCell ref="A5:D5"/>
    <mergeCell ref="A16:B16"/>
    <mergeCell ref="A23:B23"/>
    <mergeCell ref="A30:D30"/>
    <mergeCell ref="A41:D41"/>
    <mergeCell ref="A25:B25"/>
    <mergeCell ref="A28:B28"/>
    <mergeCell ref="A39:B39"/>
    <mergeCell ref="A37:D37"/>
    <mergeCell ref="A35:B35"/>
    <mergeCell ref="A33:D33"/>
    <mergeCell ref="A31:B31"/>
    <mergeCell ref="C39:D39"/>
  </mergeCells>
  <printOptions horizontalCentered="1"/>
  <pageMargins left="0.31496062992125989" right="0.31496062992125989" top="0.39370078740157477" bottom="0.39370078740157477" header="0.39370078740157477" footer="0.19685039370078738"/>
  <pageSetup paperSize="9" pageOrder="overThenDown"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59</vt:i4>
      </vt:variant>
      <vt:variant>
        <vt:lpstr>Plages nommées</vt:lpstr>
      </vt:variant>
      <vt:variant>
        <vt:i4>55</vt:i4>
      </vt:variant>
    </vt:vector>
  </HeadingPairs>
  <TitlesOfParts>
    <vt:vector size="114" baseType="lpstr">
      <vt:lpstr>Pageca521</vt:lpstr>
      <vt:lpstr>Pageca522</vt:lpstr>
      <vt:lpstr>Pageca523</vt:lpstr>
      <vt:lpstr>pageca523b</vt:lpstr>
      <vt:lpstr>pageca523c</vt:lpstr>
      <vt:lpstr>pageca523d</vt:lpstr>
      <vt:lpstr>pageca523e</vt:lpstr>
      <vt:lpstr>pageca524</vt:lpstr>
      <vt:lpstr>pageca525a</vt:lpstr>
      <vt:lpstr>pageca525b</vt:lpstr>
      <vt:lpstr>pageca526</vt:lpstr>
      <vt:lpstr>pageca527</vt:lpstr>
      <vt:lpstr>pageca528</vt:lpstr>
      <vt:lpstr>pageca529</vt:lpstr>
      <vt:lpstr>pageca5210</vt:lpstr>
      <vt:lpstr>pageca5210a</vt:lpstr>
      <vt:lpstr>pageca5211</vt:lpstr>
      <vt:lpstr>pageca5212</vt:lpstr>
      <vt:lpstr>pageca5212a</vt:lpstr>
      <vt:lpstr>pageca5213</vt:lpstr>
      <vt:lpstr>pageca5214</vt:lpstr>
      <vt:lpstr>pageca5215</vt:lpstr>
      <vt:lpstr>pageca5215a</vt:lpstr>
      <vt:lpstr>pageca5215b</vt:lpstr>
      <vt:lpstr>pageca5216</vt:lpstr>
      <vt:lpstr>pageca5217</vt:lpstr>
      <vt:lpstr>pageca5218</vt:lpstr>
      <vt:lpstr>pageca5221</vt:lpstr>
      <vt:lpstr>pageca5222</vt:lpstr>
      <vt:lpstr>pageca5223</vt:lpstr>
      <vt:lpstr>pageca5223a</vt:lpstr>
      <vt:lpstr>pageca5224</vt:lpstr>
      <vt:lpstr>pageca5224a</vt:lpstr>
      <vt:lpstr>pageca5225</vt:lpstr>
      <vt:lpstr>pageca5225a</vt:lpstr>
      <vt:lpstr>pageca5226a</vt:lpstr>
      <vt:lpstr>pageca5226b</vt:lpstr>
      <vt:lpstr>pageca5226c</vt:lpstr>
      <vt:lpstr>pageca5226d</vt:lpstr>
      <vt:lpstr>pageca5226e</vt:lpstr>
      <vt:lpstr>pageca5226f</vt:lpstr>
      <vt:lpstr>pageca5226g</vt:lpstr>
      <vt:lpstr>pageca5226h</vt:lpstr>
      <vt:lpstr>pageca5226i</vt:lpstr>
      <vt:lpstr>pageca5226j</vt:lpstr>
      <vt:lpstr>pageca5226k</vt:lpstr>
      <vt:lpstr>pageca5226l</vt:lpstr>
      <vt:lpstr>pageca5226m</vt:lpstr>
      <vt:lpstr>pageca5226n</vt:lpstr>
      <vt:lpstr>pageca5240</vt:lpstr>
      <vt:lpstr>pageca5245</vt:lpstr>
      <vt:lpstr>pageca5246</vt:lpstr>
      <vt:lpstr>pageca5251</vt:lpstr>
      <vt:lpstr>pageca5252</vt:lpstr>
      <vt:lpstr>pageca5253</vt:lpstr>
      <vt:lpstr>pageca5271</vt:lpstr>
      <vt:lpstr>pageca5272</vt:lpstr>
      <vt:lpstr>pageca5274</vt:lpstr>
      <vt:lpstr>Pageca52101</vt:lpstr>
      <vt:lpstr>pageca5210!Impression_des_titres</vt:lpstr>
      <vt:lpstr>pageca5210a!Impression_des_titres</vt:lpstr>
      <vt:lpstr>pageca5211!Impression_des_titres</vt:lpstr>
      <vt:lpstr>pageca5212!Impression_des_titres</vt:lpstr>
      <vt:lpstr>pageca5212a!Impression_des_titres</vt:lpstr>
      <vt:lpstr>pageca5213!Impression_des_titres</vt:lpstr>
      <vt:lpstr>pageca5214!Impression_des_titres</vt:lpstr>
      <vt:lpstr>pageca5215!Impression_des_titres</vt:lpstr>
      <vt:lpstr>pageca5215a!Impression_des_titres</vt:lpstr>
      <vt:lpstr>pageca5215b!Impression_des_titres</vt:lpstr>
      <vt:lpstr>pageca5216!Impression_des_titres</vt:lpstr>
      <vt:lpstr>pageca5217!Impression_des_titres</vt:lpstr>
      <vt:lpstr>pageca5218!Impression_des_titres</vt:lpstr>
      <vt:lpstr>Pageca522!Impression_des_titres</vt:lpstr>
      <vt:lpstr>pageca5221!Impression_des_titres</vt:lpstr>
      <vt:lpstr>pageca5222!Impression_des_titres</vt:lpstr>
      <vt:lpstr>pageca5223!Impression_des_titres</vt:lpstr>
      <vt:lpstr>pageca5223a!Impression_des_titres</vt:lpstr>
      <vt:lpstr>pageca5224!Impression_des_titres</vt:lpstr>
      <vt:lpstr>pageca5224a!Impression_des_titres</vt:lpstr>
      <vt:lpstr>pageca5225!Impression_des_titres</vt:lpstr>
      <vt:lpstr>pageca5225a!Impression_des_titres</vt:lpstr>
      <vt:lpstr>pageca5226a!Impression_des_titres</vt:lpstr>
      <vt:lpstr>pageca5226b!Impression_des_titres</vt:lpstr>
      <vt:lpstr>pageca5226c!Impression_des_titres</vt:lpstr>
      <vt:lpstr>pageca5226d!Impression_des_titres</vt:lpstr>
      <vt:lpstr>pageca5226e!Impression_des_titres</vt:lpstr>
      <vt:lpstr>pageca5226f!Impression_des_titres</vt:lpstr>
      <vt:lpstr>pageca5226g!Impression_des_titres</vt:lpstr>
      <vt:lpstr>pageca5226h!Impression_des_titres</vt:lpstr>
      <vt:lpstr>pageca5226i!Impression_des_titres</vt:lpstr>
      <vt:lpstr>pageca5226j!Impression_des_titres</vt:lpstr>
      <vt:lpstr>pageca5226k!Impression_des_titres</vt:lpstr>
      <vt:lpstr>pageca5226l!Impression_des_titres</vt:lpstr>
      <vt:lpstr>pageca5226m!Impression_des_titres</vt:lpstr>
      <vt:lpstr>pageca5226n!Impression_des_titres</vt:lpstr>
      <vt:lpstr>pageca523c!Impression_des_titres</vt:lpstr>
      <vt:lpstr>pageca523d!Impression_des_titres</vt:lpstr>
      <vt:lpstr>pageca523e!Impression_des_titres</vt:lpstr>
      <vt:lpstr>pageca524!Impression_des_titres</vt:lpstr>
      <vt:lpstr>pageca5240!Impression_des_titres</vt:lpstr>
      <vt:lpstr>pageca5245!Impression_des_titres</vt:lpstr>
      <vt:lpstr>pageca5246!Impression_des_titres</vt:lpstr>
      <vt:lpstr>pageca5251!Impression_des_titres</vt:lpstr>
      <vt:lpstr>pageca5252!Impression_des_titres</vt:lpstr>
      <vt:lpstr>pageca5253!Impression_des_titres</vt:lpstr>
      <vt:lpstr>pageca525a!Impression_des_titres</vt:lpstr>
      <vt:lpstr>pageca525b!Impression_des_titres</vt:lpstr>
      <vt:lpstr>pageca526!Impression_des_titres</vt:lpstr>
      <vt:lpstr>pageca527!Impression_des_titres</vt:lpstr>
      <vt:lpstr>pageca5271!Impression_des_titres</vt:lpstr>
      <vt:lpstr>pageca5272!Impression_des_titres</vt:lpstr>
      <vt:lpstr>pageca5274!Impression_des_titres</vt:lpstr>
      <vt:lpstr>pageca528!Impression_des_titres</vt:lpstr>
      <vt:lpstr>pageca529!Impression_des_titres</vt:lpstr>
    </vt:vector>
  </TitlesOfParts>
  <Company>Departement de Vaucluse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 Michel</dc:creator>
  <cp:lastModifiedBy>Brando Michel</cp:lastModifiedBy>
  <dcterms:created xsi:type="dcterms:W3CDTF">2021-08-25T10:07:50Z</dcterms:created>
  <dcterms:modified xsi:type="dcterms:W3CDTF">2021-08-25T11:06:20Z</dcterms:modified>
</cp:coreProperties>
</file>