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DFCG\SEB\EXERCICE 2014\COMPTE ADMINISTRATIF 2014\MAQUETTE\BUDGET 01\"/>
    </mc:Choice>
  </mc:AlternateContent>
  <bookViews>
    <workbookView xWindow="0" yWindow="0" windowWidth="23040" windowHeight="9432" activeTab="4"/>
  </bookViews>
  <sheets>
    <sheet name="Pageca711" sheetId="59" r:id="rId1"/>
    <sheet name="Pageca712" sheetId="58" r:id="rId2"/>
    <sheet name="Feuil1" sheetId="60" r:id="rId3"/>
    <sheet name="Pageca713" sheetId="57" r:id="rId4"/>
    <sheet name="pageca714" sheetId="56" r:id="rId5"/>
    <sheet name="pageca715" sheetId="55" r:id="rId6"/>
    <sheet name="Feuil2" sheetId="61" r:id="rId7"/>
    <sheet name="pageca716" sheetId="54" r:id="rId8"/>
    <sheet name="Feuil3" sheetId="62" r:id="rId9"/>
    <sheet name="pageca717" sheetId="53" r:id="rId10"/>
    <sheet name="pageca718" sheetId="52" r:id="rId11"/>
    <sheet name="Feuil4" sheetId="63" r:id="rId12"/>
    <sheet name="pageca719" sheetId="51" r:id="rId13"/>
    <sheet name="pageca7110" sheetId="50" r:id="rId14"/>
    <sheet name="Feuil5" sheetId="64" r:id="rId15"/>
    <sheet name="Pageca7111" sheetId="49" r:id="rId16"/>
    <sheet name="Feuil6" sheetId="65" r:id="rId17"/>
    <sheet name="pageca7112" sheetId="48" r:id="rId18"/>
    <sheet name="pageca7113" sheetId="47" r:id="rId19"/>
    <sheet name="pageca7115" sheetId="45" r:id="rId20"/>
    <sheet name="pageca7116" sheetId="44" r:id="rId21"/>
    <sheet name="pageca7117" sheetId="43" r:id="rId22"/>
    <sheet name="pageca7118" sheetId="42" r:id="rId23"/>
    <sheet name="pageca7119" sheetId="41" r:id="rId24"/>
    <sheet name="pageca7120" sheetId="40" r:id="rId25"/>
    <sheet name="Feuil7" sheetId="66" r:id="rId26"/>
    <sheet name="pageca7121" sheetId="39" r:id="rId27"/>
    <sheet name="pageca7122" sheetId="38" r:id="rId28"/>
    <sheet name="pageca7123" sheetId="37" r:id="rId29"/>
    <sheet name="pageca7124" sheetId="36" r:id="rId30"/>
    <sheet name="pageca7125" sheetId="35" r:id="rId31"/>
    <sheet name="pageca7126" sheetId="34" r:id="rId32"/>
  </sheets>
  <definedNames>
    <definedName name="____________________________________________________________val1">#REF!</definedName>
    <definedName name="____________________________________________________________val10">#REF!</definedName>
    <definedName name="____________________________________________________________val11">#REF!</definedName>
    <definedName name="____________________________________________________________val12">#REF!</definedName>
    <definedName name="____________________________________________________________val12763">#REF!</definedName>
    <definedName name="____________________________________________________________val2">#REF!</definedName>
    <definedName name="____________________________________________________________val22763">#REF!</definedName>
    <definedName name="____________________________________________________________val3">#REF!</definedName>
    <definedName name="____________________________________________________________val32763">#REF!</definedName>
    <definedName name="____________________________________________________________val4">#REF!</definedName>
    <definedName name="____________________________________________________________val42763">#REF!</definedName>
    <definedName name="____________________________________________________________val5">#REF!</definedName>
    <definedName name="____________________________________________________________val6">#REF!</definedName>
    <definedName name="____________________________________________________________val7">#REF!</definedName>
    <definedName name="____________________________________________________________val8">#REF!</definedName>
    <definedName name="____________________________________________________________val9">#REF!</definedName>
    <definedName name="___________________________________________________________val1">#REF!</definedName>
    <definedName name="___________________________________________________________val10">#REF!</definedName>
    <definedName name="___________________________________________________________val11">#REF!</definedName>
    <definedName name="___________________________________________________________val12">#REF!</definedName>
    <definedName name="___________________________________________________________val12763">#REF!</definedName>
    <definedName name="___________________________________________________________val2">#REF!</definedName>
    <definedName name="___________________________________________________________val22763">#REF!</definedName>
    <definedName name="___________________________________________________________val3">#REF!</definedName>
    <definedName name="___________________________________________________________val32763">#REF!</definedName>
    <definedName name="___________________________________________________________val4">#REF!</definedName>
    <definedName name="___________________________________________________________val42763">#REF!</definedName>
    <definedName name="___________________________________________________________val5">#REF!</definedName>
    <definedName name="___________________________________________________________val6">#REF!</definedName>
    <definedName name="___________________________________________________________val7">#REF!</definedName>
    <definedName name="___________________________________________________________val8">#REF!</definedName>
    <definedName name="___________________________________________________________val9">#REF!</definedName>
    <definedName name="__________________________________________________________val1" localSheetId="1">#REF!</definedName>
    <definedName name="__________________________________________________________val10" localSheetId="1">#REF!</definedName>
    <definedName name="__________________________________________________________val11" localSheetId="1">#REF!</definedName>
    <definedName name="__________________________________________________________val12" localSheetId="1">#REF!</definedName>
    <definedName name="__________________________________________________________val12763" localSheetId="1">#REF!</definedName>
    <definedName name="__________________________________________________________val13">#REF!</definedName>
    <definedName name="__________________________________________________________val14">#REF!</definedName>
    <definedName name="__________________________________________________________val15">#REF!</definedName>
    <definedName name="__________________________________________________________val2" localSheetId="1">#REF!</definedName>
    <definedName name="__________________________________________________________val22763" localSheetId="1">#REF!</definedName>
    <definedName name="__________________________________________________________val3" localSheetId="1">#REF!</definedName>
    <definedName name="__________________________________________________________val32763" localSheetId="1">#REF!</definedName>
    <definedName name="__________________________________________________________val4" localSheetId="1">#REF!</definedName>
    <definedName name="__________________________________________________________val42763" localSheetId="1">#REF!</definedName>
    <definedName name="__________________________________________________________val5" localSheetId="1">#REF!</definedName>
    <definedName name="__________________________________________________________val50">#REF!</definedName>
    <definedName name="__________________________________________________________val52">#REF!</definedName>
    <definedName name="__________________________________________________________val53">#REF!</definedName>
    <definedName name="__________________________________________________________val6" localSheetId="1">#REF!</definedName>
    <definedName name="__________________________________________________________val7" localSheetId="1">#REF!</definedName>
    <definedName name="__________________________________________________________val8" localSheetId="1">#REF!</definedName>
    <definedName name="__________________________________________________________val9" localSheetId="1">#REF!</definedName>
    <definedName name="__________________________________________________________val99">#REF!</definedName>
    <definedName name="__________________________________________________________vil5">#REF!</definedName>
    <definedName name="__________________________________________________________vil6">#REF!</definedName>
    <definedName name="_________________________________________________________val1">#REF!</definedName>
    <definedName name="_________________________________________________________val10">#REF!</definedName>
    <definedName name="_________________________________________________________val11">#REF!</definedName>
    <definedName name="_________________________________________________________val12">#REF!</definedName>
    <definedName name="_________________________________________________________val12763">#REF!</definedName>
    <definedName name="_________________________________________________________val13">#REF!</definedName>
    <definedName name="_________________________________________________________val14">#REF!</definedName>
    <definedName name="_________________________________________________________val15">#REF!</definedName>
    <definedName name="_________________________________________________________val2">#REF!</definedName>
    <definedName name="_________________________________________________________val22763">#REF!</definedName>
    <definedName name="_________________________________________________________val3">#REF!</definedName>
    <definedName name="_________________________________________________________val32763">#REF!</definedName>
    <definedName name="_________________________________________________________val4">#REF!</definedName>
    <definedName name="_________________________________________________________val42763">#REF!</definedName>
    <definedName name="_________________________________________________________val5">#REF!</definedName>
    <definedName name="_________________________________________________________val50">#REF!</definedName>
    <definedName name="_________________________________________________________val52">#REF!</definedName>
    <definedName name="_________________________________________________________val53">#REF!</definedName>
    <definedName name="_________________________________________________________val6">#REF!</definedName>
    <definedName name="_________________________________________________________val7">#REF!</definedName>
    <definedName name="_________________________________________________________val8">#REF!</definedName>
    <definedName name="_________________________________________________________val9">#REF!</definedName>
    <definedName name="_________________________________________________________val99">#REF!</definedName>
    <definedName name="_________________________________________________________vil5">#REF!</definedName>
    <definedName name="_________________________________________________________vil6">#REF!</definedName>
    <definedName name="________________________________________________________val1" localSheetId="3">#REF!</definedName>
    <definedName name="________________________________________________________val10" localSheetId="3">#REF!</definedName>
    <definedName name="________________________________________________________val11" localSheetId="3">#REF!</definedName>
    <definedName name="________________________________________________________val12" localSheetId="3">#REF!</definedName>
    <definedName name="________________________________________________________val12763" localSheetId="3">#REF!</definedName>
    <definedName name="________________________________________________________val13">#REF!</definedName>
    <definedName name="________________________________________________________val14">#REF!</definedName>
    <definedName name="________________________________________________________val15">#REF!</definedName>
    <definedName name="________________________________________________________val2" localSheetId="3">#REF!</definedName>
    <definedName name="________________________________________________________val22763" localSheetId="3">#REF!</definedName>
    <definedName name="________________________________________________________val3" localSheetId="3">#REF!</definedName>
    <definedName name="________________________________________________________val32763" localSheetId="3">#REF!</definedName>
    <definedName name="________________________________________________________val4" localSheetId="3">#REF!</definedName>
    <definedName name="________________________________________________________val42763" localSheetId="3">#REF!</definedName>
    <definedName name="________________________________________________________val5" localSheetId="3">#REF!</definedName>
    <definedName name="________________________________________________________val50">#REF!</definedName>
    <definedName name="________________________________________________________val52">#REF!</definedName>
    <definedName name="________________________________________________________val53">#REF!</definedName>
    <definedName name="________________________________________________________val6" localSheetId="3">#REF!</definedName>
    <definedName name="________________________________________________________val7" localSheetId="3">#REF!</definedName>
    <definedName name="________________________________________________________val8" localSheetId="3">#REF!</definedName>
    <definedName name="________________________________________________________val9" localSheetId="3">#REF!</definedName>
    <definedName name="________________________________________________________val99">#REF!</definedName>
    <definedName name="________________________________________________________vil5">#REF!</definedName>
    <definedName name="________________________________________________________vil6">#REF!</definedName>
    <definedName name="_______________________________________________________val1">#REF!</definedName>
    <definedName name="_______________________________________________________val10">#REF!</definedName>
    <definedName name="_______________________________________________________val11">#REF!</definedName>
    <definedName name="_______________________________________________________val12">#REF!</definedName>
    <definedName name="_______________________________________________________val12763">#REF!</definedName>
    <definedName name="_______________________________________________________val13">#REF!</definedName>
    <definedName name="_______________________________________________________val14">#REF!</definedName>
    <definedName name="_______________________________________________________val15">#REF!</definedName>
    <definedName name="_______________________________________________________val2">#REF!</definedName>
    <definedName name="_______________________________________________________val22763">#REF!</definedName>
    <definedName name="_______________________________________________________val3">#REF!</definedName>
    <definedName name="_______________________________________________________val32763">#REF!</definedName>
    <definedName name="_______________________________________________________val4">#REF!</definedName>
    <definedName name="_______________________________________________________val42763">#REF!</definedName>
    <definedName name="_______________________________________________________val5">#REF!</definedName>
    <definedName name="_______________________________________________________val50">#REF!</definedName>
    <definedName name="_______________________________________________________val52">#REF!</definedName>
    <definedName name="_______________________________________________________val53">#REF!</definedName>
    <definedName name="_______________________________________________________val6">#REF!</definedName>
    <definedName name="_______________________________________________________val7">#REF!</definedName>
    <definedName name="_______________________________________________________val8">#REF!</definedName>
    <definedName name="_______________________________________________________val9">#REF!</definedName>
    <definedName name="_______________________________________________________val99">#REF!</definedName>
    <definedName name="_______________________________________________________vil5">#REF!</definedName>
    <definedName name="_______________________________________________________vil6">#REF!</definedName>
    <definedName name="______________________________________________________val1">#REF!</definedName>
    <definedName name="______________________________________________________val10">#REF!</definedName>
    <definedName name="______________________________________________________val11">#REF!</definedName>
    <definedName name="______________________________________________________val12">#REF!</definedName>
    <definedName name="______________________________________________________val12763">#REF!</definedName>
    <definedName name="______________________________________________________val13">#REF!</definedName>
    <definedName name="______________________________________________________val14">#REF!</definedName>
    <definedName name="______________________________________________________val15">#REF!</definedName>
    <definedName name="______________________________________________________val2">#REF!</definedName>
    <definedName name="______________________________________________________val22763">#REF!</definedName>
    <definedName name="______________________________________________________val3">#REF!</definedName>
    <definedName name="______________________________________________________val32763">#REF!</definedName>
    <definedName name="______________________________________________________val4">#REF!</definedName>
    <definedName name="______________________________________________________val42763">#REF!</definedName>
    <definedName name="______________________________________________________val5">#REF!</definedName>
    <definedName name="______________________________________________________val50">#REF!</definedName>
    <definedName name="______________________________________________________val52">#REF!</definedName>
    <definedName name="______________________________________________________val53">#REF!</definedName>
    <definedName name="______________________________________________________val6">#REF!</definedName>
    <definedName name="______________________________________________________val7">#REF!</definedName>
    <definedName name="______________________________________________________val8">#REF!</definedName>
    <definedName name="______________________________________________________val9">#REF!</definedName>
    <definedName name="______________________________________________________val99">#REF!</definedName>
    <definedName name="______________________________________________________vil5">#REF!</definedName>
    <definedName name="______________________________________________________vil6">#REF!</definedName>
    <definedName name="_____________________________________________________val1">#REF!</definedName>
    <definedName name="_____________________________________________________val10">#REF!</definedName>
    <definedName name="_____________________________________________________val11">#REF!</definedName>
    <definedName name="_____________________________________________________val12">#REF!</definedName>
    <definedName name="_____________________________________________________val12763">#REF!</definedName>
    <definedName name="_____________________________________________________val13">#REF!</definedName>
    <definedName name="_____________________________________________________val14">#REF!</definedName>
    <definedName name="_____________________________________________________val15">#REF!</definedName>
    <definedName name="_____________________________________________________val2">#REF!</definedName>
    <definedName name="_____________________________________________________val22763">#REF!</definedName>
    <definedName name="_____________________________________________________val3">#REF!</definedName>
    <definedName name="_____________________________________________________val32763">#REF!</definedName>
    <definedName name="_____________________________________________________val4">#REF!</definedName>
    <definedName name="_____________________________________________________val42763">#REF!</definedName>
    <definedName name="_____________________________________________________val5">#REF!</definedName>
    <definedName name="_____________________________________________________val50">#REF!</definedName>
    <definedName name="_____________________________________________________val52">#REF!</definedName>
    <definedName name="_____________________________________________________val53">#REF!</definedName>
    <definedName name="_____________________________________________________val6">#REF!</definedName>
    <definedName name="_____________________________________________________val7">#REF!</definedName>
    <definedName name="_____________________________________________________val8">#REF!</definedName>
    <definedName name="_____________________________________________________val9">#REF!</definedName>
    <definedName name="_____________________________________________________val99">#REF!</definedName>
    <definedName name="_____________________________________________________vil5">#REF!</definedName>
    <definedName name="_____________________________________________________vil6">#REF!</definedName>
    <definedName name="____________________________________________________val1">#REF!</definedName>
    <definedName name="____________________________________________________val10">#REF!</definedName>
    <definedName name="____________________________________________________val11">#REF!</definedName>
    <definedName name="____________________________________________________val12">#REF!</definedName>
    <definedName name="____________________________________________________val12763">#REF!</definedName>
    <definedName name="____________________________________________________val13">#REF!</definedName>
    <definedName name="____________________________________________________val14">#REF!</definedName>
    <definedName name="____________________________________________________val15">#REF!</definedName>
    <definedName name="____________________________________________________val2">#REF!</definedName>
    <definedName name="____________________________________________________val22763">#REF!</definedName>
    <definedName name="____________________________________________________val3">#REF!</definedName>
    <definedName name="____________________________________________________val32763">#REF!</definedName>
    <definedName name="____________________________________________________val4">#REF!</definedName>
    <definedName name="____________________________________________________val42763">#REF!</definedName>
    <definedName name="____________________________________________________val5">#REF!</definedName>
    <definedName name="____________________________________________________val50">#REF!</definedName>
    <definedName name="____________________________________________________val52">#REF!</definedName>
    <definedName name="____________________________________________________val53">#REF!</definedName>
    <definedName name="____________________________________________________val6">#REF!</definedName>
    <definedName name="____________________________________________________val7">#REF!</definedName>
    <definedName name="____________________________________________________val8">#REF!</definedName>
    <definedName name="____________________________________________________val9">#REF!</definedName>
    <definedName name="____________________________________________________val99">#REF!</definedName>
    <definedName name="____________________________________________________vil5">#REF!</definedName>
    <definedName name="____________________________________________________vil6">#REF!</definedName>
    <definedName name="___________________________________________________val1">#REF!</definedName>
    <definedName name="___________________________________________________val10">#REF!</definedName>
    <definedName name="___________________________________________________val11">#REF!</definedName>
    <definedName name="___________________________________________________val12">#REF!</definedName>
    <definedName name="___________________________________________________val12763">#REF!</definedName>
    <definedName name="___________________________________________________val13">#REF!</definedName>
    <definedName name="___________________________________________________val14">#REF!</definedName>
    <definedName name="___________________________________________________val15">#REF!</definedName>
    <definedName name="___________________________________________________val2">#REF!</definedName>
    <definedName name="___________________________________________________val22763">#REF!</definedName>
    <definedName name="___________________________________________________val3">#REF!</definedName>
    <definedName name="___________________________________________________val32763">#REF!</definedName>
    <definedName name="___________________________________________________val4">#REF!</definedName>
    <definedName name="___________________________________________________val42763">#REF!</definedName>
    <definedName name="___________________________________________________val5">#REF!</definedName>
    <definedName name="___________________________________________________val50">#REF!</definedName>
    <definedName name="___________________________________________________val52">#REF!</definedName>
    <definedName name="___________________________________________________val53">#REF!</definedName>
    <definedName name="___________________________________________________val6">#REF!</definedName>
    <definedName name="___________________________________________________val7">#REF!</definedName>
    <definedName name="___________________________________________________val8">#REF!</definedName>
    <definedName name="___________________________________________________val9">#REF!</definedName>
    <definedName name="___________________________________________________val99">#REF!</definedName>
    <definedName name="___________________________________________________vil5">#REF!</definedName>
    <definedName name="___________________________________________________vil6">#REF!</definedName>
    <definedName name="__________________________________________________val1">#REF!</definedName>
    <definedName name="__________________________________________________val10">#REF!</definedName>
    <definedName name="__________________________________________________val11">#REF!</definedName>
    <definedName name="__________________________________________________val12">#REF!</definedName>
    <definedName name="__________________________________________________val12763">#REF!</definedName>
    <definedName name="__________________________________________________val13">#REF!</definedName>
    <definedName name="__________________________________________________val14">#REF!</definedName>
    <definedName name="__________________________________________________val15">#REF!</definedName>
    <definedName name="__________________________________________________val2">#REF!</definedName>
    <definedName name="__________________________________________________val22763">#REF!</definedName>
    <definedName name="__________________________________________________val3">#REF!</definedName>
    <definedName name="__________________________________________________val32763">#REF!</definedName>
    <definedName name="__________________________________________________val4">#REF!</definedName>
    <definedName name="__________________________________________________val42763">#REF!</definedName>
    <definedName name="__________________________________________________val5">#REF!</definedName>
    <definedName name="__________________________________________________val50">#REF!</definedName>
    <definedName name="__________________________________________________val52">#REF!</definedName>
    <definedName name="__________________________________________________val53">#REF!</definedName>
    <definedName name="__________________________________________________val6">#REF!</definedName>
    <definedName name="__________________________________________________val7">#REF!</definedName>
    <definedName name="__________________________________________________val8">#REF!</definedName>
    <definedName name="__________________________________________________val9">#REF!</definedName>
    <definedName name="__________________________________________________val99">#REF!</definedName>
    <definedName name="__________________________________________________vil5">#REF!</definedName>
    <definedName name="__________________________________________________vil6">#REF!</definedName>
    <definedName name="_________________________________________________val1">#REF!</definedName>
    <definedName name="_________________________________________________val10">#REF!</definedName>
    <definedName name="_________________________________________________val11">#REF!</definedName>
    <definedName name="_________________________________________________val12">#REF!</definedName>
    <definedName name="_________________________________________________val12763">#REF!</definedName>
    <definedName name="_________________________________________________val13">#REF!</definedName>
    <definedName name="_________________________________________________val14">#REF!</definedName>
    <definedName name="_________________________________________________val15">#REF!</definedName>
    <definedName name="_________________________________________________val2">#REF!</definedName>
    <definedName name="_________________________________________________val22763">#REF!</definedName>
    <definedName name="_________________________________________________val3">#REF!</definedName>
    <definedName name="_________________________________________________val32763">#REF!</definedName>
    <definedName name="_________________________________________________val4">#REF!</definedName>
    <definedName name="_________________________________________________val42763">#REF!</definedName>
    <definedName name="_________________________________________________val5">#REF!</definedName>
    <definedName name="_________________________________________________val50">#REF!</definedName>
    <definedName name="_________________________________________________val52">#REF!</definedName>
    <definedName name="_________________________________________________val53">#REF!</definedName>
    <definedName name="_________________________________________________val6">#REF!</definedName>
    <definedName name="_________________________________________________val7">#REF!</definedName>
    <definedName name="_________________________________________________val8">#REF!</definedName>
    <definedName name="_________________________________________________val9">#REF!</definedName>
    <definedName name="_________________________________________________val99">#REF!</definedName>
    <definedName name="_________________________________________________vil5">#REF!</definedName>
    <definedName name="_________________________________________________vil6">#REF!</definedName>
    <definedName name="________________________________________________val1">#REF!</definedName>
    <definedName name="________________________________________________val10">#REF!</definedName>
    <definedName name="________________________________________________val11">#REF!</definedName>
    <definedName name="________________________________________________val12">#REF!</definedName>
    <definedName name="________________________________________________val12763">#REF!</definedName>
    <definedName name="________________________________________________val13">#REF!</definedName>
    <definedName name="________________________________________________val14">#REF!</definedName>
    <definedName name="________________________________________________val15">#REF!</definedName>
    <definedName name="________________________________________________val2">#REF!</definedName>
    <definedName name="________________________________________________val22763">#REF!</definedName>
    <definedName name="________________________________________________val3">#REF!</definedName>
    <definedName name="________________________________________________val32763">#REF!</definedName>
    <definedName name="________________________________________________val4">#REF!</definedName>
    <definedName name="________________________________________________val42763">#REF!</definedName>
    <definedName name="________________________________________________val5">#REF!</definedName>
    <definedName name="________________________________________________val50">#REF!</definedName>
    <definedName name="________________________________________________val52">#REF!</definedName>
    <definedName name="________________________________________________val53">#REF!</definedName>
    <definedName name="________________________________________________val6">#REF!</definedName>
    <definedName name="________________________________________________val7">#REF!</definedName>
    <definedName name="________________________________________________val8">#REF!</definedName>
    <definedName name="________________________________________________val9">#REF!</definedName>
    <definedName name="________________________________________________val99">#REF!</definedName>
    <definedName name="________________________________________________vil5">#REF!</definedName>
    <definedName name="________________________________________________vil6">#REF!</definedName>
    <definedName name="_______________________________________________val1">#REF!</definedName>
    <definedName name="_______________________________________________val10">#REF!</definedName>
    <definedName name="_______________________________________________val11">#REF!</definedName>
    <definedName name="_______________________________________________val12">#REF!</definedName>
    <definedName name="_______________________________________________val12763">#REF!</definedName>
    <definedName name="_______________________________________________val13">#REF!</definedName>
    <definedName name="_______________________________________________val14">#REF!</definedName>
    <definedName name="_______________________________________________val15">#REF!</definedName>
    <definedName name="_______________________________________________val2">#REF!</definedName>
    <definedName name="_______________________________________________val22763">#REF!</definedName>
    <definedName name="_______________________________________________val3">#REF!</definedName>
    <definedName name="_______________________________________________val32763">#REF!</definedName>
    <definedName name="_______________________________________________val4">#REF!</definedName>
    <definedName name="_______________________________________________val42763">#REF!</definedName>
    <definedName name="_______________________________________________val5">#REF!</definedName>
    <definedName name="_______________________________________________val50">#REF!</definedName>
    <definedName name="_______________________________________________val52">#REF!</definedName>
    <definedName name="_______________________________________________val53">#REF!</definedName>
    <definedName name="_______________________________________________val6">#REF!</definedName>
    <definedName name="_______________________________________________val7">#REF!</definedName>
    <definedName name="_______________________________________________val8">#REF!</definedName>
    <definedName name="_______________________________________________val9">#REF!</definedName>
    <definedName name="_______________________________________________val99">#REF!</definedName>
    <definedName name="_______________________________________________vil5">#REF!</definedName>
    <definedName name="_______________________________________________vil6">#REF!</definedName>
    <definedName name="______________________________________________val1">#REF!</definedName>
    <definedName name="______________________________________________val10">#REF!</definedName>
    <definedName name="______________________________________________val11">#REF!</definedName>
    <definedName name="______________________________________________val12">#REF!</definedName>
    <definedName name="______________________________________________val12763">#REF!</definedName>
    <definedName name="______________________________________________val13">#REF!</definedName>
    <definedName name="______________________________________________val14">#REF!</definedName>
    <definedName name="______________________________________________val15">#REF!</definedName>
    <definedName name="______________________________________________val2">#REF!</definedName>
    <definedName name="______________________________________________val22763">#REF!</definedName>
    <definedName name="______________________________________________val3">#REF!</definedName>
    <definedName name="______________________________________________val32763">#REF!</definedName>
    <definedName name="______________________________________________val4">#REF!</definedName>
    <definedName name="______________________________________________val42763">#REF!</definedName>
    <definedName name="______________________________________________val5">#REF!</definedName>
    <definedName name="______________________________________________val50">#REF!</definedName>
    <definedName name="______________________________________________val52">#REF!</definedName>
    <definedName name="______________________________________________val53">#REF!</definedName>
    <definedName name="______________________________________________val6">#REF!</definedName>
    <definedName name="______________________________________________val7">#REF!</definedName>
    <definedName name="______________________________________________val8">#REF!</definedName>
    <definedName name="______________________________________________val9">#REF!</definedName>
    <definedName name="______________________________________________val99">#REF!</definedName>
    <definedName name="______________________________________________vil5">#REF!</definedName>
    <definedName name="______________________________________________vil6">#REF!</definedName>
    <definedName name="_____________________________________________val1">#REF!</definedName>
    <definedName name="_____________________________________________val10">#REF!</definedName>
    <definedName name="_____________________________________________val11">#REF!</definedName>
    <definedName name="_____________________________________________val12">#REF!</definedName>
    <definedName name="_____________________________________________val12763">#REF!</definedName>
    <definedName name="_____________________________________________val13">#REF!</definedName>
    <definedName name="_____________________________________________val14">#REF!</definedName>
    <definedName name="_____________________________________________val15">#REF!</definedName>
    <definedName name="_____________________________________________val2">#REF!</definedName>
    <definedName name="_____________________________________________val22763">#REF!</definedName>
    <definedName name="_____________________________________________val3">#REF!</definedName>
    <definedName name="_____________________________________________val32763">#REF!</definedName>
    <definedName name="_____________________________________________val4">#REF!</definedName>
    <definedName name="_____________________________________________val42763">#REF!</definedName>
    <definedName name="_____________________________________________val5">#REF!</definedName>
    <definedName name="_____________________________________________val50">#REF!</definedName>
    <definedName name="_____________________________________________val52">#REF!</definedName>
    <definedName name="_____________________________________________val53">#REF!</definedName>
    <definedName name="_____________________________________________val6">#REF!</definedName>
    <definedName name="_____________________________________________val7">#REF!</definedName>
    <definedName name="_____________________________________________val8">#REF!</definedName>
    <definedName name="_____________________________________________val9">#REF!</definedName>
    <definedName name="_____________________________________________val99">#REF!</definedName>
    <definedName name="_____________________________________________vil5">#REF!</definedName>
    <definedName name="_____________________________________________vil6">#REF!</definedName>
    <definedName name="____________________________________________val1">#REF!</definedName>
    <definedName name="____________________________________________val10">#REF!</definedName>
    <definedName name="____________________________________________val11">#REF!</definedName>
    <definedName name="____________________________________________val12">#REF!</definedName>
    <definedName name="____________________________________________val12763">#REF!</definedName>
    <definedName name="____________________________________________val13">#REF!</definedName>
    <definedName name="____________________________________________val14">#REF!</definedName>
    <definedName name="____________________________________________val15">#REF!</definedName>
    <definedName name="____________________________________________val2">#REF!</definedName>
    <definedName name="____________________________________________val22763">#REF!</definedName>
    <definedName name="____________________________________________val3">#REF!</definedName>
    <definedName name="____________________________________________val32763">#REF!</definedName>
    <definedName name="____________________________________________val4">#REF!</definedName>
    <definedName name="____________________________________________val42763">#REF!</definedName>
    <definedName name="____________________________________________val5">#REF!</definedName>
    <definedName name="____________________________________________val50">#REF!</definedName>
    <definedName name="____________________________________________val52">#REF!</definedName>
    <definedName name="____________________________________________val53">#REF!</definedName>
    <definedName name="____________________________________________val6">#REF!</definedName>
    <definedName name="____________________________________________val7">#REF!</definedName>
    <definedName name="____________________________________________val8">#REF!</definedName>
    <definedName name="____________________________________________val9">#REF!</definedName>
    <definedName name="____________________________________________val99">#REF!</definedName>
    <definedName name="____________________________________________vil5">#REF!</definedName>
    <definedName name="____________________________________________vil6">#REF!</definedName>
    <definedName name="___________________________________________val1">#REF!</definedName>
    <definedName name="___________________________________________val10">#REF!</definedName>
    <definedName name="___________________________________________val11">#REF!</definedName>
    <definedName name="___________________________________________val12">#REF!</definedName>
    <definedName name="___________________________________________val12763">#REF!</definedName>
    <definedName name="___________________________________________val13">#REF!</definedName>
    <definedName name="___________________________________________val14">#REF!</definedName>
    <definedName name="___________________________________________val15">#REF!</definedName>
    <definedName name="___________________________________________val2">#REF!</definedName>
    <definedName name="___________________________________________val22763">#REF!</definedName>
    <definedName name="___________________________________________val3">#REF!</definedName>
    <definedName name="___________________________________________val32763">#REF!</definedName>
    <definedName name="___________________________________________val4">#REF!</definedName>
    <definedName name="___________________________________________val42763">#REF!</definedName>
    <definedName name="___________________________________________val5">#REF!</definedName>
    <definedName name="___________________________________________val50">#REF!</definedName>
    <definedName name="___________________________________________val52">#REF!</definedName>
    <definedName name="___________________________________________val53">#REF!</definedName>
    <definedName name="___________________________________________val6">#REF!</definedName>
    <definedName name="___________________________________________val7">#REF!</definedName>
    <definedName name="___________________________________________val8">#REF!</definedName>
    <definedName name="___________________________________________val9">#REF!</definedName>
    <definedName name="___________________________________________val99">#REF!</definedName>
    <definedName name="___________________________________________vil5">#REF!</definedName>
    <definedName name="___________________________________________vil6">#REF!</definedName>
    <definedName name="__________________________________________val1">#REF!</definedName>
    <definedName name="__________________________________________val10">#REF!</definedName>
    <definedName name="__________________________________________val11">#REF!</definedName>
    <definedName name="__________________________________________val12">#REF!</definedName>
    <definedName name="__________________________________________val12763">#REF!</definedName>
    <definedName name="__________________________________________val13">#REF!</definedName>
    <definedName name="__________________________________________val14">#REF!</definedName>
    <definedName name="__________________________________________val15">#REF!</definedName>
    <definedName name="__________________________________________val2">#REF!</definedName>
    <definedName name="__________________________________________val22763">#REF!</definedName>
    <definedName name="__________________________________________val3">#REF!</definedName>
    <definedName name="__________________________________________val32763">#REF!</definedName>
    <definedName name="__________________________________________val4">#REF!</definedName>
    <definedName name="__________________________________________val42763">#REF!</definedName>
    <definedName name="__________________________________________val5">#REF!</definedName>
    <definedName name="__________________________________________val50">#REF!</definedName>
    <definedName name="__________________________________________val52">#REF!</definedName>
    <definedName name="__________________________________________val53">#REF!</definedName>
    <definedName name="__________________________________________val6">#REF!</definedName>
    <definedName name="__________________________________________val7">#REF!</definedName>
    <definedName name="__________________________________________val8">#REF!</definedName>
    <definedName name="__________________________________________val9">#REF!</definedName>
    <definedName name="__________________________________________val99">#REF!</definedName>
    <definedName name="__________________________________________vil5">#REF!</definedName>
    <definedName name="__________________________________________vil6">#REF!</definedName>
    <definedName name="_________________________________________val1">#REF!</definedName>
    <definedName name="_________________________________________val10">#REF!</definedName>
    <definedName name="_________________________________________val11">#REF!</definedName>
    <definedName name="_________________________________________val12">#REF!</definedName>
    <definedName name="_________________________________________val12763">#REF!</definedName>
    <definedName name="_________________________________________val13">#REF!</definedName>
    <definedName name="_________________________________________val14">#REF!</definedName>
    <definedName name="_________________________________________val15">#REF!</definedName>
    <definedName name="_________________________________________val2">#REF!</definedName>
    <definedName name="_________________________________________val22763">#REF!</definedName>
    <definedName name="_________________________________________val3">#REF!</definedName>
    <definedName name="_________________________________________val32763">#REF!</definedName>
    <definedName name="_________________________________________val4">#REF!</definedName>
    <definedName name="_________________________________________val42763">#REF!</definedName>
    <definedName name="_________________________________________val5">#REF!</definedName>
    <definedName name="_________________________________________val50">#REF!</definedName>
    <definedName name="_________________________________________val52">#REF!</definedName>
    <definedName name="_________________________________________val53">#REF!</definedName>
    <definedName name="_________________________________________val6">#REF!</definedName>
    <definedName name="_________________________________________val7">#REF!</definedName>
    <definedName name="_________________________________________val8">#REF!</definedName>
    <definedName name="_________________________________________val9">#REF!</definedName>
    <definedName name="_________________________________________val99">#REF!</definedName>
    <definedName name="_________________________________________vil5">#REF!</definedName>
    <definedName name="_________________________________________vil6">#REF!</definedName>
    <definedName name="________________________________________val1">#REF!</definedName>
    <definedName name="________________________________________val10">#REF!</definedName>
    <definedName name="________________________________________val11">#REF!</definedName>
    <definedName name="________________________________________val12">#REF!</definedName>
    <definedName name="________________________________________val12763">#REF!</definedName>
    <definedName name="________________________________________val13">#REF!</definedName>
    <definedName name="________________________________________val14">#REF!</definedName>
    <definedName name="________________________________________val15">#REF!</definedName>
    <definedName name="________________________________________val2">#REF!</definedName>
    <definedName name="________________________________________val22763">#REF!</definedName>
    <definedName name="________________________________________val3">#REF!</definedName>
    <definedName name="________________________________________val32763">#REF!</definedName>
    <definedName name="________________________________________val4">#REF!</definedName>
    <definedName name="________________________________________val42763">#REF!</definedName>
    <definedName name="________________________________________val5">#REF!</definedName>
    <definedName name="________________________________________val50">#REF!</definedName>
    <definedName name="________________________________________val52">#REF!</definedName>
    <definedName name="________________________________________val53">#REF!</definedName>
    <definedName name="________________________________________val6">#REF!</definedName>
    <definedName name="________________________________________val7">#REF!</definedName>
    <definedName name="________________________________________val8">#REF!</definedName>
    <definedName name="________________________________________val9">#REF!</definedName>
    <definedName name="________________________________________val99">#REF!</definedName>
    <definedName name="________________________________________vil5">#REF!</definedName>
    <definedName name="________________________________________vil6">#REF!</definedName>
    <definedName name="_______________________________________val1">#REF!</definedName>
    <definedName name="_______________________________________val10">#REF!</definedName>
    <definedName name="_______________________________________val11">#REF!</definedName>
    <definedName name="_______________________________________val12">#REF!</definedName>
    <definedName name="_______________________________________val12763">#REF!</definedName>
    <definedName name="_______________________________________val13">#REF!</definedName>
    <definedName name="_______________________________________val14">#REF!</definedName>
    <definedName name="_______________________________________val15">#REF!</definedName>
    <definedName name="_______________________________________val2">#REF!</definedName>
    <definedName name="_______________________________________val22763">#REF!</definedName>
    <definedName name="_______________________________________val3">#REF!</definedName>
    <definedName name="_______________________________________val32763">#REF!</definedName>
    <definedName name="_______________________________________val4">#REF!</definedName>
    <definedName name="_______________________________________val42763">#REF!</definedName>
    <definedName name="_______________________________________val5">#REF!</definedName>
    <definedName name="_______________________________________val50">#REF!</definedName>
    <definedName name="_______________________________________val52">#REF!</definedName>
    <definedName name="_______________________________________val53">#REF!</definedName>
    <definedName name="_______________________________________val6">#REF!</definedName>
    <definedName name="_______________________________________val7">#REF!</definedName>
    <definedName name="_______________________________________val8">#REF!</definedName>
    <definedName name="_______________________________________val9">#REF!</definedName>
    <definedName name="_______________________________________val99">#REF!</definedName>
    <definedName name="_______________________________________vil5">#REF!</definedName>
    <definedName name="_______________________________________vil6">#REF!</definedName>
    <definedName name="______________________________________val1">#REF!</definedName>
    <definedName name="______________________________________val10">#REF!</definedName>
    <definedName name="______________________________________val11">#REF!</definedName>
    <definedName name="______________________________________val12">#REF!</definedName>
    <definedName name="______________________________________val12763">#REF!</definedName>
    <definedName name="______________________________________val13">#REF!</definedName>
    <definedName name="______________________________________val14">#REF!</definedName>
    <definedName name="______________________________________val15">#REF!</definedName>
    <definedName name="______________________________________val2">#REF!</definedName>
    <definedName name="______________________________________val22763">#REF!</definedName>
    <definedName name="______________________________________val3">#REF!</definedName>
    <definedName name="______________________________________val32763">#REF!</definedName>
    <definedName name="______________________________________val4">#REF!</definedName>
    <definedName name="______________________________________val42763">#REF!</definedName>
    <definedName name="______________________________________val5">#REF!</definedName>
    <definedName name="______________________________________val50">#REF!</definedName>
    <definedName name="______________________________________val52">#REF!</definedName>
    <definedName name="______________________________________val53">#REF!</definedName>
    <definedName name="______________________________________val6">#REF!</definedName>
    <definedName name="______________________________________val7">#REF!</definedName>
    <definedName name="______________________________________val8">#REF!</definedName>
    <definedName name="______________________________________val9">#REF!</definedName>
    <definedName name="______________________________________val99">#REF!</definedName>
    <definedName name="______________________________________vil5">#REF!</definedName>
    <definedName name="______________________________________vil6">#REF!</definedName>
    <definedName name="_____________________________________val1">#REF!</definedName>
    <definedName name="_____________________________________val10">#REF!</definedName>
    <definedName name="_____________________________________val11">#REF!</definedName>
    <definedName name="_____________________________________val12">#REF!</definedName>
    <definedName name="_____________________________________val12763">#REF!</definedName>
    <definedName name="_____________________________________val13">#REF!</definedName>
    <definedName name="_____________________________________val14">#REF!</definedName>
    <definedName name="_____________________________________val15">#REF!</definedName>
    <definedName name="_____________________________________val2">#REF!</definedName>
    <definedName name="_____________________________________val22763">#REF!</definedName>
    <definedName name="_____________________________________val3">#REF!</definedName>
    <definedName name="_____________________________________val32763">#REF!</definedName>
    <definedName name="_____________________________________val4">#REF!</definedName>
    <definedName name="_____________________________________val42763">#REF!</definedName>
    <definedName name="_____________________________________val5">#REF!</definedName>
    <definedName name="_____________________________________val50">#REF!</definedName>
    <definedName name="_____________________________________val52">#REF!</definedName>
    <definedName name="_____________________________________val53">#REF!</definedName>
    <definedName name="_____________________________________val6">#REF!</definedName>
    <definedName name="_____________________________________val7">#REF!</definedName>
    <definedName name="_____________________________________val8">#REF!</definedName>
    <definedName name="_____________________________________val9">#REF!</definedName>
    <definedName name="_____________________________________val99">#REF!</definedName>
    <definedName name="_____________________________________vil5">#REF!</definedName>
    <definedName name="_____________________________________vil6">#REF!</definedName>
    <definedName name="____________________________________val1">#REF!</definedName>
    <definedName name="____________________________________val10">#REF!</definedName>
    <definedName name="____________________________________val11">#REF!</definedName>
    <definedName name="____________________________________val12">#REF!</definedName>
    <definedName name="____________________________________val12763">#REF!</definedName>
    <definedName name="____________________________________val13">#REF!</definedName>
    <definedName name="____________________________________val14">#REF!</definedName>
    <definedName name="____________________________________val15">#REF!</definedName>
    <definedName name="____________________________________val2">#REF!</definedName>
    <definedName name="____________________________________val22763">#REF!</definedName>
    <definedName name="____________________________________val3">#REF!</definedName>
    <definedName name="____________________________________val32763">#REF!</definedName>
    <definedName name="____________________________________val4">#REF!</definedName>
    <definedName name="____________________________________val42763">#REF!</definedName>
    <definedName name="____________________________________val5">#REF!</definedName>
    <definedName name="____________________________________val50">#REF!</definedName>
    <definedName name="____________________________________val52">#REF!</definedName>
    <definedName name="____________________________________val53">#REF!</definedName>
    <definedName name="____________________________________val6">#REF!</definedName>
    <definedName name="____________________________________val7">#REF!</definedName>
    <definedName name="____________________________________val8">#REF!</definedName>
    <definedName name="____________________________________val9">#REF!</definedName>
    <definedName name="____________________________________val99">#REF!</definedName>
    <definedName name="____________________________________vil5">#REF!</definedName>
    <definedName name="____________________________________vil6">#REF!</definedName>
    <definedName name="___________________________________val1">#REF!</definedName>
    <definedName name="___________________________________val10">#REF!</definedName>
    <definedName name="___________________________________val11">#REF!</definedName>
    <definedName name="___________________________________val12">#REF!</definedName>
    <definedName name="___________________________________val12763">#REF!</definedName>
    <definedName name="___________________________________val13">#REF!</definedName>
    <definedName name="___________________________________val14">#REF!</definedName>
    <definedName name="___________________________________val15">#REF!</definedName>
    <definedName name="___________________________________val2">#REF!</definedName>
    <definedName name="___________________________________val22763">#REF!</definedName>
    <definedName name="___________________________________val3">#REF!</definedName>
    <definedName name="___________________________________val32763">#REF!</definedName>
    <definedName name="___________________________________val4">#REF!</definedName>
    <definedName name="___________________________________val42763">#REF!</definedName>
    <definedName name="___________________________________val5">#REF!</definedName>
    <definedName name="___________________________________val50">#REF!</definedName>
    <definedName name="___________________________________val52">#REF!</definedName>
    <definedName name="___________________________________val53">#REF!</definedName>
    <definedName name="___________________________________val6">#REF!</definedName>
    <definedName name="___________________________________val7">#REF!</definedName>
    <definedName name="___________________________________val8">#REF!</definedName>
    <definedName name="___________________________________val9">#REF!</definedName>
    <definedName name="___________________________________val99">#REF!</definedName>
    <definedName name="___________________________________vil5">#REF!</definedName>
    <definedName name="___________________________________vil6">#REF!</definedName>
    <definedName name="__________________________________val1">#REF!</definedName>
    <definedName name="__________________________________val10">#REF!</definedName>
    <definedName name="__________________________________val11">#REF!</definedName>
    <definedName name="__________________________________val12">#REF!</definedName>
    <definedName name="__________________________________val12763">#REF!</definedName>
    <definedName name="__________________________________val13">#REF!</definedName>
    <definedName name="__________________________________val14">#REF!</definedName>
    <definedName name="__________________________________val15">#REF!</definedName>
    <definedName name="__________________________________val2">#REF!</definedName>
    <definedName name="__________________________________val22763">#REF!</definedName>
    <definedName name="__________________________________val3">#REF!</definedName>
    <definedName name="__________________________________val32763">#REF!</definedName>
    <definedName name="__________________________________val4">#REF!</definedName>
    <definedName name="__________________________________val42763">#REF!</definedName>
    <definedName name="__________________________________val5">#REF!</definedName>
    <definedName name="__________________________________val50">#REF!</definedName>
    <definedName name="__________________________________val52">#REF!</definedName>
    <definedName name="__________________________________val53">#REF!</definedName>
    <definedName name="__________________________________val6">#REF!</definedName>
    <definedName name="__________________________________val7">#REF!</definedName>
    <definedName name="__________________________________val8">#REF!</definedName>
    <definedName name="__________________________________val9">#REF!</definedName>
    <definedName name="__________________________________val99">#REF!</definedName>
    <definedName name="__________________________________vil5">#REF!</definedName>
    <definedName name="__________________________________vil6">#REF!</definedName>
    <definedName name="_________________________________val1">#REF!</definedName>
    <definedName name="_________________________________val10">#REF!</definedName>
    <definedName name="_________________________________val11">#REF!</definedName>
    <definedName name="_________________________________val12">#REF!</definedName>
    <definedName name="_________________________________val12763">#REF!</definedName>
    <definedName name="_________________________________val13">#REF!</definedName>
    <definedName name="_________________________________val14">#REF!</definedName>
    <definedName name="_________________________________val15">#REF!</definedName>
    <definedName name="_________________________________val2">#REF!</definedName>
    <definedName name="_________________________________val22763">#REF!</definedName>
    <definedName name="_________________________________val3">#REF!</definedName>
    <definedName name="_________________________________val32763">#REF!</definedName>
    <definedName name="_________________________________val4">#REF!</definedName>
    <definedName name="_________________________________val42763">#REF!</definedName>
    <definedName name="_________________________________val5">#REF!</definedName>
    <definedName name="_________________________________val50">#REF!</definedName>
    <definedName name="_________________________________val52">#REF!</definedName>
    <definedName name="_________________________________val53">#REF!</definedName>
    <definedName name="_________________________________val6">#REF!</definedName>
    <definedName name="_________________________________val7">#REF!</definedName>
    <definedName name="_________________________________val8">#REF!</definedName>
    <definedName name="_________________________________val9">#REF!</definedName>
    <definedName name="_________________________________val99">#REF!</definedName>
    <definedName name="_________________________________vil5">#REF!</definedName>
    <definedName name="_________________________________vil6">#REF!</definedName>
    <definedName name="________________________________val1">#REF!</definedName>
    <definedName name="________________________________val10">#REF!</definedName>
    <definedName name="________________________________val11">#REF!</definedName>
    <definedName name="________________________________val12">#REF!</definedName>
    <definedName name="________________________________val12763">#REF!</definedName>
    <definedName name="________________________________val13">#REF!</definedName>
    <definedName name="________________________________val14">#REF!</definedName>
    <definedName name="________________________________val15">#REF!</definedName>
    <definedName name="________________________________val2">#REF!</definedName>
    <definedName name="________________________________val22763">#REF!</definedName>
    <definedName name="________________________________val3">#REF!</definedName>
    <definedName name="________________________________val32763">#REF!</definedName>
    <definedName name="________________________________val4">#REF!</definedName>
    <definedName name="________________________________val42763">#REF!</definedName>
    <definedName name="________________________________val5">#REF!</definedName>
    <definedName name="________________________________val50">#REF!</definedName>
    <definedName name="________________________________val52">#REF!</definedName>
    <definedName name="________________________________val53">#REF!</definedName>
    <definedName name="________________________________val6">#REF!</definedName>
    <definedName name="________________________________val7">#REF!</definedName>
    <definedName name="________________________________val8">#REF!</definedName>
    <definedName name="________________________________val9">#REF!</definedName>
    <definedName name="________________________________val99">#REF!</definedName>
    <definedName name="________________________________vil5">#REF!</definedName>
    <definedName name="________________________________vil6">#REF!</definedName>
    <definedName name="_______________________________val1">#REF!</definedName>
    <definedName name="_______________________________val10">#REF!</definedName>
    <definedName name="_______________________________val11">#REF!</definedName>
    <definedName name="_______________________________val12">#REF!</definedName>
    <definedName name="_______________________________val12763">#REF!</definedName>
    <definedName name="_______________________________val13">#REF!</definedName>
    <definedName name="_______________________________val14">#REF!</definedName>
    <definedName name="_______________________________val15">#REF!</definedName>
    <definedName name="_______________________________val2">#REF!</definedName>
    <definedName name="_______________________________val22763">#REF!</definedName>
    <definedName name="_______________________________val3">#REF!</definedName>
    <definedName name="_______________________________val32763">#REF!</definedName>
    <definedName name="_______________________________val4">#REF!</definedName>
    <definedName name="_______________________________val42763">#REF!</definedName>
    <definedName name="_______________________________val5">#REF!</definedName>
    <definedName name="_______________________________val50">#REF!</definedName>
    <definedName name="_______________________________val52">#REF!</definedName>
    <definedName name="_______________________________val53">#REF!</definedName>
    <definedName name="_______________________________val6">#REF!</definedName>
    <definedName name="_______________________________val7">#REF!</definedName>
    <definedName name="_______________________________val8">#REF!</definedName>
    <definedName name="_______________________________val9">#REF!</definedName>
    <definedName name="_______________________________val99">#REF!</definedName>
    <definedName name="_______________________________vil5">#REF!</definedName>
    <definedName name="_______________________________vil6">#REF!</definedName>
    <definedName name="______________________________val1">#REF!</definedName>
    <definedName name="______________________________val10">#REF!</definedName>
    <definedName name="______________________________val11">#REF!</definedName>
    <definedName name="______________________________val12">#REF!</definedName>
    <definedName name="______________________________val12763">#REF!</definedName>
    <definedName name="______________________________val13">#REF!</definedName>
    <definedName name="______________________________val14">#REF!</definedName>
    <definedName name="______________________________val15">#REF!</definedName>
    <definedName name="______________________________val2">#REF!</definedName>
    <definedName name="______________________________val22763">#REF!</definedName>
    <definedName name="______________________________val3">#REF!</definedName>
    <definedName name="______________________________val32763">#REF!</definedName>
    <definedName name="______________________________val4">#REF!</definedName>
    <definedName name="______________________________val42763">#REF!</definedName>
    <definedName name="______________________________val5">#REF!</definedName>
    <definedName name="______________________________val50">#REF!</definedName>
    <definedName name="______________________________val52">#REF!</definedName>
    <definedName name="______________________________val53">#REF!</definedName>
    <definedName name="______________________________val6">#REF!</definedName>
    <definedName name="______________________________val7">#REF!</definedName>
    <definedName name="______________________________val8">#REF!</definedName>
    <definedName name="______________________________val9">#REF!</definedName>
    <definedName name="______________________________val99">#REF!</definedName>
    <definedName name="______________________________vil5">#REF!</definedName>
    <definedName name="______________________________vil6">#REF!</definedName>
    <definedName name="_____________________________val1">#REF!</definedName>
    <definedName name="_____________________________val10">#REF!</definedName>
    <definedName name="_____________________________val11">#REF!</definedName>
    <definedName name="_____________________________val12">#REF!</definedName>
    <definedName name="_____________________________val12763">#REF!</definedName>
    <definedName name="_____________________________val13">#REF!</definedName>
    <definedName name="_____________________________val14">#REF!</definedName>
    <definedName name="_____________________________val15">#REF!</definedName>
    <definedName name="_____________________________val2">#REF!</definedName>
    <definedName name="_____________________________val22763">#REF!</definedName>
    <definedName name="_____________________________val3">#REF!</definedName>
    <definedName name="_____________________________val32763">#REF!</definedName>
    <definedName name="_____________________________val4">#REF!</definedName>
    <definedName name="_____________________________val42763">#REF!</definedName>
    <definedName name="_____________________________val5">#REF!</definedName>
    <definedName name="_____________________________val50">#REF!</definedName>
    <definedName name="_____________________________val52">#REF!</definedName>
    <definedName name="_____________________________val53">#REF!</definedName>
    <definedName name="_____________________________val6">#REF!</definedName>
    <definedName name="_____________________________val7">#REF!</definedName>
    <definedName name="_____________________________val8">#REF!</definedName>
    <definedName name="_____________________________val9">#REF!</definedName>
    <definedName name="_____________________________val99">#REF!</definedName>
    <definedName name="_____________________________vil5">#REF!</definedName>
    <definedName name="_____________________________vil6">#REF!</definedName>
    <definedName name="____________________________val1">#REF!</definedName>
    <definedName name="____________________________val10">#REF!</definedName>
    <definedName name="____________________________val11">#REF!</definedName>
    <definedName name="____________________________val12">#REF!</definedName>
    <definedName name="____________________________val12763">#REF!</definedName>
    <definedName name="____________________________val13">#REF!</definedName>
    <definedName name="____________________________val14">#REF!</definedName>
    <definedName name="____________________________val15">#REF!</definedName>
    <definedName name="____________________________val2">#REF!</definedName>
    <definedName name="____________________________val22763">#REF!</definedName>
    <definedName name="____________________________val3">#REF!</definedName>
    <definedName name="____________________________val32763">#REF!</definedName>
    <definedName name="____________________________val4">#REF!</definedName>
    <definedName name="____________________________val42763">#REF!</definedName>
    <definedName name="____________________________val5">#REF!</definedName>
    <definedName name="____________________________val50">#REF!</definedName>
    <definedName name="____________________________val52">#REF!</definedName>
    <definedName name="____________________________val53">#REF!</definedName>
    <definedName name="____________________________val6">#REF!</definedName>
    <definedName name="____________________________val7">#REF!</definedName>
    <definedName name="____________________________val8">#REF!</definedName>
    <definedName name="____________________________val9">#REF!</definedName>
    <definedName name="____________________________val99">#REF!</definedName>
    <definedName name="____________________________vil5">#REF!</definedName>
    <definedName name="____________________________vil6">#REF!</definedName>
    <definedName name="___________________________val1">#REF!</definedName>
    <definedName name="___________________________val10">#REF!</definedName>
    <definedName name="___________________________val11">#REF!</definedName>
    <definedName name="___________________________val12">#REF!</definedName>
    <definedName name="___________________________val12763">#REF!</definedName>
    <definedName name="___________________________val13">#REF!</definedName>
    <definedName name="___________________________val14">#REF!</definedName>
    <definedName name="___________________________val15">#REF!</definedName>
    <definedName name="___________________________val2">#REF!</definedName>
    <definedName name="___________________________val22763">#REF!</definedName>
    <definedName name="___________________________val3">#REF!</definedName>
    <definedName name="___________________________val32763">#REF!</definedName>
    <definedName name="___________________________val4">#REF!</definedName>
    <definedName name="___________________________val42763">#REF!</definedName>
    <definedName name="___________________________val5">#REF!</definedName>
    <definedName name="___________________________val50">#REF!</definedName>
    <definedName name="___________________________val52">#REF!</definedName>
    <definedName name="___________________________val53">#REF!</definedName>
    <definedName name="___________________________val6">#REF!</definedName>
    <definedName name="___________________________val7">#REF!</definedName>
    <definedName name="___________________________val8">#REF!</definedName>
    <definedName name="___________________________val9">#REF!</definedName>
    <definedName name="___________________________val99">#REF!</definedName>
    <definedName name="___________________________vil5">#REF!</definedName>
    <definedName name="___________________________vil6">#REF!</definedName>
    <definedName name="__________________________val1">#REF!</definedName>
    <definedName name="__________________________val10">#REF!</definedName>
    <definedName name="__________________________val11">#REF!</definedName>
    <definedName name="__________________________val12">#REF!</definedName>
    <definedName name="__________________________val12763">#REF!</definedName>
    <definedName name="__________________________val13">#REF!</definedName>
    <definedName name="__________________________val14">#REF!</definedName>
    <definedName name="__________________________val15">#REF!</definedName>
    <definedName name="__________________________val2">#REF!</definedName>
    <definedName name="__________________________val22763">#REF!</definedName>
    <definedName name="__________________________val3">#REF!</definedName>
    <definedName name="__________________________val32763">#REF!</definedName>
    <definedName name="__________________________val4">#REF!</definedName>
    <definedName name="__________________________val42763">#REF!</definedName>
    <definedName name="__________________________val5">#REF!</definedName>
    <definedName name="__________________________val50">#REF!</definedName>
    <definedName name="__________________________val52">#REF!</definedName>
    <definedName name="__________________________val53">#REF!</definedName>
    <definedName name="__________________________val6">#REF!</definedName>
    <definedName name="__________________________val7">#REF!</definedName>
    <definedName name="__________________________val8">#REF!</definedName>
    <definedName name="__________________________val9">#REF!</definedName>
    <definedName name="__________________________val99">#REF!</definedName>
    <definedName name="__________________________vil5">#REF!</definedName>
    <definedName name="__________________________vil6">#REF!</definedName>
    <definedName name="_________________________val1">#REF!</definedName>
    <definedName name="_________________________val10">#REF!</definedName>
    <definedName name="_________________________val11">#REF!</definedName>
    <definedName name="_________________________val12">#REF!</definedName>
    <definedName name="_________________________val12763">#REF!</definedName>
    <definedName name="_________________________val13">#REF!</definedName>
    <definedName name="_________________________val14">#REF!</definedName>
    <definedName name="_________________________val15">#REF!</definedName>
    <definedName name="_________________________val2">#REF!</definedName>
    <definedName name="_________________________val22763">#REF!</definedName>
    <definedName name="_________________________val3">#REF!</definedName>
    <definedName name="_________________________val32763">#REF!</definedName>
    <definedName name="_________________________val4">#REF!</definedName>
    <definedName name="_________________________val42763">#REF!</definedName>
    <definedName name="_________________________val5">#REF!</definedName>
    <definedName name="_________________________val50">#REF!</definedName>
    <definedName name="_________________________val52">#REF!</definedName>
    <definedName name="_________________________val53">#REF!</definedName>
    <definedName name="_________________________val6">#REF!</definedName>
    <definedName name="_________________________val7">#REF!</definedName>
    <definedName name="_________________________val8">#REF!</definedName>
    <definedName name="_________________________val9">#REF!</definedName>
    <definedName name="_________________________val99">#REF!</definedName>
    <definedName name="_________________________vil5">#REF!</definedName>
    <definedName name="_________________________vil6">#REF!</definedName>
    <definedName name="________________________val1">#REF!</definedName>
    <definedName name="________________________val10">#REF!</definedName>
    <definedName name="________________________val11">#REF!</definedName>
    <definedName name="________________________val12">#REF!</definedName>
    <definedName name="________________________val12763">#REF!</definedName>
    <definedName name="________________________val13">#REF!</definedName>
    <definedName name="________________________val14">#REF!</definedName>
    <definedName name="________________________val15">#REF!</definedName>
    <definedName name="________________________val2">#REF!</definedName>
    <definedName name="________________________val22763">#REF!</definedName>
    <definedName name="________________________val3">#REF!</definedName>
    <definedName name="________________________val32763">#REF!</definedName>
    <definedName name="________________________val4">#REF!</definedName>
    <definedName name="________________________val42763">#REF!</definedName>
    <definedName name="________________________val5">#REF!</definedName>
    <definedName name="________________________val50">#REF!</definedName>
    <definedName name="________________________val52">#REF!</definedName>
    <definedName name="________________________val53">#REF!</definedName>
    <definedName name="________________________val6">#REF!</definedName>
    <definedName name="________________________val7">#REF!</definedName>
    <definedName name="________________________val8">#REF!</definedName>
    <definedName name="________________________val9">#REF!</definedName>
    <definedName name="________________________val99">#REF!</definedName>
    <definedName name="________________________vil5">#REF!</definedName>
    <definedName name="________________________vil6">#REF!</definedName>
    <definedName name="_______________________val1">#REF!</definedName>
    <definedName name="_______________________val10">#REF!</definedName>
    <definedName name="_______________________val11">#REF!</definedName>
    <definedName name="_______________________val12">#REF!</definedName>
    <definedName name="_______________________val12763">#REF!</definedName>
    <definedName name="_______________________val13">#REF!</definedName>
    <definedName name="_______________________val14">#REF!</definedName>
    <definedName name="_______________________val15">#REF!</definedName>
    <definedName name="_______________________val2">#REF!</definedName>
    <definedName name="_______________________val22763">#REF!</definedName>
    <definedName name="_______________________val3">#REF!</definedName>
    <definedName name="_______________________val32763">#REF!</definedName>
    <definedName name="_______________________val4">#REF!</definedName>
    <definedName name="_______________________val42763">#REF!</definedName>
    <definedName name="_______________________val5">#REF!</definedName>
    <definedName name="_______________________val50">#REF!</definedName>
    <definedName name="_______________________val52">#REF!</definedName>
    <definedName name="_______________________val53">#REF!</definedName>
    <definedName name="_______________________val6">#REF!</definedName>
    <definedName name="_______________________val7">#REF!</definedName>
    <definedName name="_______________________val8">#REF!</definedName>
    <definedName name="_______________________val9">#REF!</definedName>
    <definedName name="_______________________val99">#REF!</definedName>
    <definedName name="_______________________vil5">#REF!</definedName>
    <definedName name="_______________________vil6">#REF!</definedName>
    <definedName name="______________________val1">#REF!</definedName>
    <definedName name="______________________val10">#REF!</definedName>
    <definedName name="______________________val11">#REF!</definedName>
    <definedName name="______________________val12">#REF!</definedName>
    <definedName name="______________________val12763">#REF!</definedName>
    <definedName name="______________________val13">#REF!</definedName>
    <definedName name="______________________val14">#REF!</definedName>
    <definedName name="______________________val15">#REF!</definedName>
    <definedName name="______________________val2">#REF!</definedName>
    <definedName name="______________________val22763">#REF!</definedName>
    <definedName name="______________________val3">#REF!</definedName>
    <definedName name="______________________val32763">#REF!</definedName>
    <definedName name="______________________val4">#REF!</definedName>
    <definedName name="______________________val42763">#REF!</definedName>
    <definedName name="______________________val5">#REF!</definedName>
    <definedName name="______________________val50">#REF!</definedName>
    <definedName name="______________________val52">#REF!</definedName>
    <definedName name="______________________val53">#REF!</definedName>
    <definedName name="______________________val6">#REF!</definedName>
    <definedName name="______________________val7">#REF!</definedName>
    <definedName name="______________________val8">#REF!</definedName>
    <definedName name="______________________val9">#REF!</definedName>
    <definedName name="______________________val99">#REF!</definedName>
    <definedName name="______________________vil5">#REF!</definedName>
    <definedName name="______________________vil6">#REF!</definedName>
    <definedName name="_____________________val1">#REF!</definedName>
    <definedName name="_____________________val10">#REF!</definedName>
    <definedName name="_____________________val11">#REF!</definedName>
    <definedName name="_____________________val12">#REF!</definedName>
    <definedName name="_____________________val12763">#REF!</definedName>
    <definedName name="_____________________val13">#REF!</definedName>
    <definedName name="_____________________val14">#REF!</definedName>
    <definedName name="_____________________val15">#REF!</definedName>
    <definedName name="_____________________val2">#REF!</definedName>
    <definedName name="_____________________val22763">#REF!</definedName>
    <definedName name="_____________________val3">#REF!</definedName>
    <definedName name="_____________________val32763">#REF!</definedName>
    <definedName name="_____________________val4">#REF!</definedName>
    <definedName name="_____________________val42763">#REF!</definedName>
    <definedName name="_____________________val5">#REF!</definedName>
    <definedName name="_____________________val50">#REF!</definedName>
    <definedName name="_____________________val52">#REF!</definedName>
    <definedName name="_____________________val53">#REF!</definedName>
    <definedName name="_____________________val6">#REF!</definedName>
    <definedName name="_____________________val7">#REF!</definedName>
    <definedName name="_____________________val8">#REF!</definedName>
    <definedName name="_____________________val9">#REF!</definedName>
    <definedName name="_____________________val99">#REF!</definedName>
    <definedName name="_____________________vil5">#REF!</definedName>
    <definedName name="_____________________vil6">#REF!</definedName>
    <definedName name="____________________val1">#REF!</definedName>
    <definedName name="____________________val10">#REF!</definedName>
    <definedName name="____________________val11">#REF!</definedName>
    <definedName name="____________________val12">#REF!</definedName>
    <definedName name="____________________val12763">#REF!</definedName>
    <definedName name="____________________val13">#REF!</definedName>
    <definedName name="____________________val14">#REF!</definedName>
    <definedName name="____________________val15">#REF!</definedName>
    <definedName name="____________________val2">#REF!</definedName>
    <definedName name="____________________val22763">#REF!</definedName>
    <definedName name="____________________val3">#REF!</definedName>
    <definedName name="____________________val32763">#REF!</definedName>
    <definedName name="____________________val4">#REF!</definedName>
    <definedName name="____________________val42763">#REF!</definedName>
    <definedName name="____________________val5">#REF!</definedName>
    <definedName name="____________________val50">#REF!</definedName>
    <definedName name="____________________val52">#REF!</definedName>
    <definedName name="____________________val53">#REF!</definedName>
    <definedName name="____________________val6">#REF!</definedName>
    <definedName name="____________________val7">#REF!</definedName>
    <definedName name="____________________val8">#REF!</definedName>
    <definedName name="____________________val9">#REF!</definedName>
    <definedName name="____________________val99">#REF!</definedName>
    <definedName name="____________________vil5">#REF!</definedName>
    <definedName name="____________________vil6">#REF!</definedName>
    <definedName name="___________________val1">#REF!</definedName>
    <definedName name="___________________val10">#REF!</definedName>
    <definedName name="___________________val11">#REF!</definedName>
    <definedName name="___________________val12">#REF!</definedName>
    <definedName name="___________________val12763">#REF!</definedName>
    <definedName name="___________________val13">#REF!</definedName>
    <definedName name="___________________val14">#REF!</definedName>
    <definedName name="___________________val15">#REF!</definedName>
    <definedName name="___________________val2">#REF!</definedName>
    <definedName name="___________________val22763">#REF!</definedName>
    <definedName name="___________________val3">#REF!</definedName>
    <definedName name="___________________val32763">#REF!</definedName>
    <definedName name="___________________val4">#REF!</definedName>
    <definedName name="___________________val42763">#REF!</definedName>
    <definedName name="___________________val5">#REF!</definedName>
    <definedName name="___________________val50">#REF!</definedName>
    <definedName name="___________________val52">#REF!</definedName>
    <definedName name="___________________val53">#REF!</definedName>
    <definedName name="___________________val6">#REF!</definedName>
    <definedName name="___________________val7">#REF!</definedName>
    <definedName name="___________________val8">#REF!</definedName>
    <definedName name="___________________val9">#REF!</definedName>
    <definedName name="___________________val99">#REF!</definedName>
    <definedName name="___________________vil5">#REF!</definedName>
    <definedName name="___________________vil6">#REF!</definedName>
    <definedName name="__________________val1">#REF!</definedName>
    <definedName name="__________________val10">#REF!</definedName>
    <definedName name="__________________val11">#REF!</definedName>
    <definedName name="__________________val12">#REF!</definedName>
    <definedName name="__________________val12763">#REF!</definedName>
    <definedName name="__________________val13">#REF!</definedName>
    <definedName name="__________________val14">#REF!</definedName>
    <definedName name="__________________val15">#REF!</definedName>
    <definedName name="__________________val2">#REF!</definedName>
    <definedName name="__________________val22763">#REF!</definedName>
    <definedName name="__________________val3">#REF!</definedName>
    <definedName name="__________________val32763">#REF!</definedName>
    <definedName name="__________________val4">#REF!</definedName>
    <definedName name="__________________val42763">#REF!</definedName>
    <definedName name="__________________val5">#REF!</definedName>
    <definedName name="__________________val50">#REF!</definedName>
    <definedName name="__________________val52">#REF!</definedName>
    <definedName name="__________________val53">#REF!</definedName>
    <definedName name="__________________val6">#REF!</definedName>
    <definedName name="__________________val7">#REF!</definedName>
    <definedName name="__________________val8">#REF!</definedName>
    <definedName name="__________________val9">#REF!</definedName>
    <definedName name="__________________val99">#REF!</definedName>
    <definedName name="__________________vil5">#REF!</definedName>
    <definedName name="__________________vil6">#REF!</definedName>
    <definedName name="_________________val1">#REF!</definedName>
    <definedName name="_________________val10">#REF!</definedName>
    <definedName name="_________________val11">#REF!</definedName>
    <definedName name="_________________val12">#REF!</definedName>
    <definedName name="_________________val12763">#REF!</definedName>
    <definedName name="_________________val13">#REF!</definedName>
    <definedName name="_________________val14">#REF!</definedName>
    <definedName name="_________________val15">#REF!</definedName>
    <definedName name="_________________val2">#REF!</definedName>
    <definedName name="_________________val22763">#REF!</definedName>
    <definedName name="_________________val3">#REF!</definedName>
    <definedName name="_________________val32763">#REF!</definedName>
    <definedName name="_________________val4">#REF!</definedName>
    <definedName name="_________________val42763">#REF!</definedName>
    <definedName name="_________________val5">#REF!</definedName>
    <definedName name="_________________val50">#REF!</definedName>
    <definedName name="_________________val52">#REF!</definedName>
    <definedName name="_________________val53">#REF!</definedName>
    <definedName name="_________________val6">#REF!</definedName>
    <definedName name="_________________val7">#REF!</definedName>
    <definedName name="_________________val8">#REF!</definedName>
    <definedName name="_________________val9">#REF!</definedName>
    <definedName name="_________________val99">#REF!</definedName>
    <definedName name="_________________vil5">#REF!</definedName>
    <definedName name="_________________vil6">#REF!</definedName>
    <definedName name="________________val1">#REF!</definedName>
    <definedName name="________________val10">#REF!</definedName>
    <definedName name="________________val11">#REF!</definedName>
    <definedName name="________________val12">#REF!</definedName>
    <definedName name="________________val12763">#REF!</definedName>
    <definedName name="________________val13">#REF!</definedName>
    <definedName name="________________val14">#REF!</definedName>
    <definedName name="________________val15">#REF!</definedName>
    <definedName name="________________val2">#REF!</definedName>
    <definedName name="________________val22763">#REF!</definedName>
    <definedName name="________________val3">#REF!</definedName>
    <definedName name="________________val32763">#REF!</definedName>
    <definedName name="________________val4">#REF!</definedName>
    <definedName name="________________val42763">#REF!</definedName>
    <definedName name="________________val5">#REF!</definedName>
    <definedName name="________________val50">#REF!</definedName>
    <definedName name="________________val52">#REF!</definedName>
    <definedName name="________________val53">#REF!</definedName>
    <definedName name="________________val6">#REF!</definedName>
    <definedName name="________________val7">#REF!</definedName>
    <definedName name="________________val8">#REF!</definedName>
    <definedName name="________________val9">#REF!</definedName>
    <definedName name="________________val99">#REF!</definedName>
    <definedName name="________________vil5">#REF!</definedName>
    <definedName name="________________vil6">#REF!</definedName>
    <definedName name="_______________val1">#REF!</definedName>
    <definedName name="_______________val10">#REF!</definedName>
    <definedName name="_______________val11">#REF!</definedName>
    <definedName name="_______________val12">#REF!</definedName>
    <definedName name="_______________val12763">#REF!</definedName>
    <definedName name="_______________val13">#REF!</definedName>
    <definedName name="_______________val14">#REF!</definedName>
    <definedName name="_______________val15">#REF!</definedName>
    <definedName name="_______________val2">#REF!</definedName>
    <definedName name="_______________val22763">#REF!</definedName>
    <definedName name="_______________val3">#REF!</definedName>
    <definedName name="_______________val32763">#REF!</definedName>
    <definedName name="_______________val4">#REF!</definedName>
    <definedName name="_______________val42763">#REF!</definedName>
    <definedName name="_______________val5">#REF!</definedName>
    <definedName name="_______________val50">#REF!</definedName>
    <definedName name="_______________val52">#REF!</definedName>
    <definedName name="_______________val53">#REF!</definedName>
    <definedName name="_______________val6">#REF!</definedName>
    <definedName name="_______________val7">#REF!</definedName>
    <definedName name="_______________val8">#REF!</definedName>
    <definedName name="_______________val9">#REF!</definedName>
    <definedName name="_______________val99">#REF!</definedName>
    <definedName name="_______________vil5">#REF!</definedName>
    <definedName name="_______________vil6">#REF!</definedName>
    <definedName name="______________val1">#REF!</definedName>
    <definedName name="______________val10">#REF!</definedName>
    <definedName name="______________val11">#REF!</definedName>
    <definedName name="______________val12">#REF!</definedName>
    <definedName name="______________val12763">#REF!</definedName>
    <definedName name="______________val13">#REF!</definedName>
    <definedName name="______________val14">#REF!</definedName>
    <definedName name="______________val15">#REF!</definedName>
    <definedName name="______________val2">#REF!</definedName>
    <definedName name="______________val22763">#REF!</definedName>
    <definedName name="______________val3">#REF!</definedName>
    <definedName name="______________val32763">#REF!</definedName>
    <definedName name="______________val4">#REF!</definedName>
    <definedName name="______________val42763">#REF!</definedName>
    <definedName name="______________val5">#REF!</definedName>
    <definedName name="______________val50">#REF!</definedName>
    <definedName name="______________val52">#REF!</definedName>
    <definedName name="______________val53">#REF!</definedName>
    <definedName name="______________val6">#REF!</definedName>
    <definedName name="______________val7">#REF!</definedName>
    <definedName name="______________val8">#REF!</definedName>
    <definedName name="______________val9">#REF!</definedName>
    <definedName name="______________val99">#REF!</definedName>
    <definedName name="______________vil5">#REF!</definedName>
    <definedName name="______________vil6">#REF!</definedName>
    <definedName name="_____________val1">#REF!</definedName>
    <definedName name="_____________val10">#REF!</definedName>
    <definedName name="_____________val11">#REF!</definedName>
    <definedName name="_____________val12">#REF!</definedName>
    <definedName name="_____________val12763">#REF!</definedName>
    <definedName name="_____________val13">#REF!</definedName>
    <definedName name="_____________val14">#REF!</definedName>
    <definedName name="_____________val15">#REF!</definedName>
    <definedName name="_____________val2">#REF!</definedName>
    <definedName name="_____________val22763">#REF!</definedName>
    <definedName name="_____________val3">#REF!</definedName>
    <definedName name="_____________val32763">#REF!</definedName>
    <definedName name="_____________val4">#REF!</definedName>
    <definedName name="_____________val42763">#REF!</definedName>
    <definedName name="_____________val5">#REF!</definedName>
    <definedName name="_____________val50">#REF!</definedName>
    <definedName name="_____________val52">#REF!</definedName>
    <definedName name="_____________val53">#REF!</definedName>
    <definedName name="_____________val6">#REF!</definedName>
    <definedName name="_____________val7">#REF!</definedName>
    <definedName name="_____________val8">#REF!</definedName>
    <definedName name="_____________val9">#REF!</definedName>
    <definedName name="_____________val99">#REF!</definedName>
    <definedName name="_____________vil5">#REF!</definedName>
    <definedName name="_____________vil6">#REF!</definedName>
    <definedName name="____________val1">#REF!</definedName>
    <definedName name="____________val10">#REF!</definedName>
    <definedName name="____________val11">#REF!</definedName>
    <definedName name="____________val12">#REF!</definedName>
    <definedName name="____________val12763">#REF!</definedName>
    <definedName name="____________val13">#REF!</definedName>
    <definedName name="____________val14">#REF!</definedName>
    <definedName name="____________val15">#REF!</definedName>
    <definedName name="____________val2">#REF!</definedName>
    <definedName name="____________val22763">#REF!</definedName>
    <definedName name="____________val3">#REF!</definedName>
    <definedName name="____________val32763">#REF!</definedName>
    <definedName name="____________val4">#REF!</definedName>
    <definedName name="____________val42763">#REF!</definedName>
    <definedName name="____________val5">#REF!</definedName>
    <definedName name="____________val50">#REF!</definedName>
    <definedName name="____________val52">#REF!</definedName>
    <definedName name="____________val53">#REF!</definedName>
    <definedName name="____________val6">#REF!</definedName>
    <definedName name="____________val7">#REF!</definedName>
    <definedName name="____________val8">#REF!</definedName>
    <definedName name="____________val9">#REF!</definedName>
    <definedName name="____________val99">#REF!</definedName>
    <definedName name="____________vil5">#REF!</definedName>
    <definedName name="____________vil6">#REF!</definedName>
    <definedName name="___________val1">#REF!</definedName>
    <definedName name="___________val10">#REF!</definedName>
    <definedName name="___________val11">#REF!</definedName>
    <definedName name="___________val12">#REF!</definedName>
    <definedName name="___________val12763">#REF!</definedName>
    <definedName name="___________val13">#REF!</definedName>
    <definedName name="___________val14">#REF!</definedName>
    <definedName name="___________val15">#REF!</definedName>
    <definedName name="___________val2">#REF!</definedName>
    <definedName name="___________val22763">#REF!</definedName>
    <definedName name="___________val3">#REF!</definedName>
    <definedName name="___________val32763">#REF!</definedName>
    <definedName name="___________val4">#REF!</definedName>
    <definedName name="___________val42763">#REF!</definedName>
    <definedName name="___________val5">#REF!</definedName>
    <definedName name="___________val50">#REF!</definedName>
    <definedName name="___________val52">#REF!</definedName>
    <definedName name="___________val53">#REF!</definedName>
    <definedName name="___________val6">#REF!</definedName>
    <definedName name="___________val7">#REF!</definedName>
    <definedName name="___________val8">#REF!</definedName>
    <definedName name="___________val9">#REF!</definedName>
    <definedName name="___________val99">#REF!</definedName>
    <definedName name="___________vil5">#REF!</definedName>
    <definedName name="___________vil6">#REF!</definedName>
    <definedName name="__________val1">#REF!</definedName>
    <definedName name="__________val10">#REF!</definedName>
    <definedName name="__________val11">#REF!</definedName>
    <definedName name="__________val12">#REF!</definedName>
    <definedName name="__________val12763">#REF!</definedName>
    <definedName name="__________val13">#REF!</definedName>
    <definedName name="__________val14">#REF!</definedName>
    <definedName name="__________val15">#REF!</definedName>
    <definedName name="__________val2">#REF!</definedName>
    <definedName name="__________val22763">#REF!</definedName>
    <definedName name="__________val3">#REF!</definedName>
    <definedName name="__________val32763">#REF!</definedName>
    <definedName name="__________val4">#REF!</definedName>
    <definedName name="__________val42763">#REF!</definedName>
    <definedName name="__________val5">#REF!</definedName>
    <definedName name="__________val50">#REF!</definedName>
    <definedName name="__________val52">#REF!</definedName>
    <definedName name="__________val53">#REF!</definedName>
    <definedName name="__________val6">#REF!</definedName>
    <definedName name="__________val7">#REF!</definedName>
    <definedName name="__________val8">#REF!</definedName>
    <definedName name="__________val9">#REF!</definedName>
    <definedName name="__________val99">#REF!</definedName>
    <definedName name="__________vil5">#REF!</definedName>
    <definedName name="__________vil6">#REF!</definedName>
    <definedName name="_________val1">#REF!</definedName>
    <definedName name="_________val10">#REF!</definedName>
    <definedName name="_________val11">#REF!</definedName>
    <definedName name="_________val12">#REF!</definedName>
    <definedName name="_________val12763">#REF!</definedName>
    <definedName name="_________val13">#REF!</definedName>
    <definedName name="_________val14">#REF!</definedName>
    <definedName name="_________val15">#REF!</definedName>
    <definedName name="_________val2">#REF!</definedName>
    <definedName name="_________val22763">#REF!</definedName>
    <definedName name="_________val3">#REF!</definedName>
    <definedName name="_________val32763">#REF!</definedName>
    <definedName name="_________val4">#REF!</definedName>
    <definedName name="_________val42763">#REF!</definedName>
    <definedName name="_________val5">#REF!</definedName>
    <definedName name="_________val50">#REF!</definedName>
    <definedName name="_________val52">#REF!</definedName>
    <definedName name="_________val53">#REF!</definedName>
    <definedName name="_________val6">#REF!</definedName>
    <definedName name="_________val7">#REF!</definedName>
    <definedName name="_________val8">#REF!</definedName>
    <definedName name="_________val9">#REF!</definedName>
    <definedName name="_________val99">#REF!</definedName>
    <definedName name="_________vil5">#REF!</definedName>
    <definedName name="_________vil6">#REF!</definedName>
    <definedName name="________val1">#REF!</definedName>
    <definedName name="________val10">#REF!</definedName>
    <definedName name="________val11">#REF!</definedName>
    <definedName name="________val12">#REF!</definedName>
    <definedName name="________val12763">#REF!</definedName>
    <definedName name="________val13">#REF!</definedName>
    <definedName name="________val14">#REF!</definedName>
    <definedName name="________val15">#REF!</definedName>
    <definedName name="________val2">#REF!</definedName>
    <definedName name="________val22763">#REF!</definedName>
    <definedName name="________val3">#REF!</definedName>
    <definedName name="________val32763">#REF!</definedName>
    <definedName name="________val4">#REF!</definedName>
    <definedName name="________val42763">#REF!</definedName>
    <definedName name="________val5">#REF!</definedName>
    <definedName name="________val50">#REF!</definedName>
    <definedName name="________val52">#REF!</definedName>
    <definedName name="________val53">#REF!</definedName>
    <definedName name="________val6">#REF!</definedName>
    <definedName name="________val7">#REF!</definedName>
    <definedName name="________val8">#REF!</definedName>
    <definedName name="________val9">#REF!</definedName>
    <definedName name="________val99">#REF!</definedName>
    <definedName name="________vil5">#REF!</definedName>
    <definedName name="________vil6">#REF!</definedName>
    <definedName name="_______val1">#REF!</definedName>
    <definedName name="_______val10">#REF!</definedName>
    <definedName name="_______val11">#REF!</definedName>
    <definedName name="_______val12">#REF!</definedName>
    <definedName name="_______val12763">#REF!</definedName>
    <definedName name="_______val13">#REF!</definedName>
    <definedName name="_______val14">#REF!</definedName>
    <definedName name="_______val15">#REF!</definedName>
    <definedName name="_______val2">#REF!</definedName>
    <definedName name="_______val22763">#REF!</definedName>
    <definedName name="_______val3">#REF!</definedName>
    <definedName name="_______val32763">#REF!</definedName>
    <definedName name="_______val4">#REF!</definedName>
    <definedName name="_______val42763">#REF!</definedName>
    <definedName name="_______val5">#REF!</definedName>
    <definedName name="_______val50">#REF!</definedName>
    <definedName name="_______val52">#REF!</definedName>
    <definedName name="_______val53">#REF!</definedName>
    <definedName name="_______val6">#REF!</definedName>
    <definedName name="_______val7">#REF!</definedName>
    <definedName name="_______val8">#REF!</definedName>
    <definedName name="_______val9">#REF!</definedName>
    <definedName name="_______val99">#REF!</definedName>
    <definedName name="_______vil5">#REF!</definedName>
    <definedName name="_______vil6">#REF!</definedName>
    <definedName name="______val1">#REF!</definedName>
    <definedName name="______val10">#REF!</definedName>
    <definedName name="______val11">#REF!</definedName>
    <definedName name="______val12">#REF!</definedName>
    <definedName name="______val12763">#REF!</definedName>
    <definedName name="______val13">#REF!</definedName>
    <definedName name="______val14">#REF!</definedName>
    <definedName name="______val15">#REF!</definedName>
    <definedName name="______val2">#REF!</definedName>
    <definedName name="______val22763">#REF!</definedName>
    <definedName name="______val3">#REF!</definedName>
    <definedName name="______val32763">#REF!</definedName>
    <definedName name="______val4">#REF!</definedName>
    <definedName name="______val42763">#REF!</definedName>
    <definedName name="______val5">#REF!</definedName>
    <definedName name="______val50">#REF!</definedName>
    <definedName name="______val52">#REF!</definedName>
    <definedName name="______val53">#REF!</definedName>
    <definedName name="______val6">#REF!</definedName>
    <definedName name="______val7">#REF!</definedName>
    <definedName name="______val8">#REF!</definedName>
    <definedName name="______val9">#REF!</definedName>
    <definedName name="______val99">#REF!</definedName>
    <definedName name="______vil5">#REF!</definedName>
    <definedName name="______vil6">#REF!</definedName>
    <definedName name="_____val1">#REF!</definedName>
    <definedName name="_____val10">#REF!</definedName>
    <definedName name="_____val11">#REF!</definedName>
    <definedName name="_____val12">#REF!</definedName>
    <definedName name="_____val12763">#REF!</definedName>
    <definedName name="_____val13">#REF!</definedName>
    <definedName name="_____val14">#REF!</definedName>
    <definedName name="_____val15">#REF!</definedName>
    <definedName name="_____val2">#REF!</definedName>
    <definedName name="_____val22763">#REF!</definedName>
    <definedName name="_____val3">#REF!</definedName>
    <definedName name="_____val32763">#REF!</definedName>
    <definedName name="_____val4">#REF!</definedName>
    <definedName name="_____val42763">#REF!</definedName>
    <definedName name="_____val5">#REF!</definedName>
    <definedName name="_____val50">#REF!</definedName>
    <definedName name="_____val52">#REF!</definedName>
    <definedName name="_____val53">#REF!</definedName>
    <definedName name="_____val6">#REF!</definedName>
    <definedName name="_____val7">#REF!</definedName>
    <definedName name="_____val8">#REF!</definedName>
    <definedName name="_____val9">#REF!</definedName>
    <definedName name="_____val99">#REF!</definedName>
    <definedName name="_____vil5">#REF!</definedName>
    <definedName name="_____vil6">#REF!</definedName>
    <definedName name="____val1">#REF!</definedName>
    <definedName name="____val10">#REF!</definedName>
    <definedName name="____val11">#REF!</definedName>
    <definedName name="____val12">#REF!</definedName>
    <definedName name="____val12763">#REF!</definedName>
    <definedName name="____val13">#REF!</definedName>
    <definedName name="____val14">#REF!</definedName>
    <definedName name="____val15">#REF!</definedName>
    <definedName name="____val2">#REF!</definedName>
    <definedName name="____val22763">#REF!</definedName>
    <definedName name="____val3">#REF!</definedName>
    <definedName name="____val32763">#REF!</definedName>
    <definedName name="____val4">#REF!</definedName>
    <definedName name="____val42763">#REF!</definedName>
    <definedName name="____val5">#REF!</definedName>
    <definedName name="____val50">#REF!</definedName>
    <definedName name="____val52">#REF!</definedName>
    <definedName name="____val53">#REF!</definedName>
    <definedName name="____val6">#REF!</definedName>
    <definedName name="____val7">#REF!</definedName>
    <definedName name="____val8">#REF!</definedName>
    <definedName name="____val9">#REF!</definedName>
    <definedName name="____val99">#REF!</definedName>
    <definedName name="____vil5">#REF!</definedName>
    <definedName name="____vil6">#REF!</definedName>
    <definedName name="___val1">#REF!</definedName>
    <definedName name="___val10">#REF!</definedName>
    <definedName name="___val11">#REF!</definedName>
    <definedName name="___val12">#REF!</definedName>
    <definedName name="___val12763">#REF!</definedName>
    <definedName name="___val13">#REF!</definedName>
    <definedName name="___val14">#REF!</definedName>
    <definedName name="___val15">#REF!</definedName>
    <definedName name="___val2">#REF!</definedName>
    <definedName name="___val22763">#REF!</definedName>
    <definedName name="___val3">#REF!</definedName>
    <definedName name="___val32763">#REF!</definedName>
    <definedName name="___val4">#REF!</definedName>
    <definedName name="___val42763">#REF!</definedName>
    <definedName name="___val5">#REF!</definedName>
    <definedName name="___val50">#REF!</definedName>
    <definedName name="___val52">#REF!</definedName>
    <definedName name="___val53">#REF!</definedName>
    <definedName name="___val6">#REF!</definedName>
    <definedName name="___val7">#REF!</definedName>
    <definedName name="___val8">#REF!</definedName>
    <definedName name="___val9">#REF!</definedName>
    <definedName name="___val99">#REF!</definedName>
    <definedName name="___vil5">#REF!</definedName>
    <definedName name="___vil6">#REF!</definedName>
    <definedName name="__val1">#REF!</definedName>
    <definedName name="__val10">#REF!</definedName>
    <definedName name="__val11">#REF!</definedName>
    <definedName name="__val12">#REF!</definedName>
    <definedName name="__val12763">#REF!</definedName>
    <definedName name="__val13">#REF!</definedName>
    <definedName name="__val14">#REF!</definedName>
    <definedName name="__val15">#REF!</definedName>
    <definedName name="__val2">#REF!</definedName>
    <definedName name="__val22763">#REF!</definedName>
    <definedName name="__val3">#REF!</definedName>
    <definedName name="__val32763">#REF!</definedName>
    <definedName name="__val4">#REF!</definedName>
    <definedName name="__val42763">#REF!</definedName>
    <definedName name="__val5">#REF!</definedName>
    <definedName name="__val50">#REF!</definedName>
    <definedName name="__val52">#REF!</definedName>
    <definedName name="__val53">#REF!</definedName>
    <definedName name="__val6">#REF!</definedName>
    <definedName name="__val7">#REF!</definedName>
    <definedName name="__val8">#REF!</definedName>
    <definedName name="__val9">#REF!</definedName>
    <definedName name="__val99">#REF!</definedName>
    <definedName name="__vil5">#REF!</definedName>
    <definedName name="__vil6">#REF!</definedName>
    <definedName name="_val1">#REF!</definedName>
    <definedName name="_val10">#REF!</definedName>
    <definedName name="_val11">#REF!</definedName>
    <definedName name="_val12">#REF!</definedName>
    <definedName name="_val12763">#REF!</definedName>
    <definedName name="_val13">#REF!</definedName>
    <definedName name="_val14">#REF!</definedName>
    <definedName name="_val15">#REF!</definedName>
    <definedName name="_val2">#REF!</definedName>
    <definedName name="_val22763">#REF!</definedName>
    <definedName name="_val3">#REF!</definedName>
    <definedName name="_val32763">#REF!</definedName>
    <definedName name="_val4">#REF!</definedName>
    <definedName name="_val42763">#REF!</definedName>
    <definedName name="_val5">#REF!</definedName>
    <definedName name="_val50">#REF!</definedName>
    <definedName name="_val52">#REF!</definedName>
    <definedName name="_val53">#REF!</definedName>
    <definedName name="_val6">#REF!</definedName>
    <definedName name="_val7">#REF!</definedName>
    <definedName name="_val8">#REF!</definedName>
    <definedName name="_val9">#REF!</definedName>
    <definedName name="_val99">#REF!</definedName>
    <definedName name="_vil5">#REF!</definedName>
    <definedName name="_vil6">#REF!</definedName>
    <definedName name="_xlnm.Print_Titles" localSheetId="13">pageca7110!$1:$4</definedName>
    <definedName name="_xlnm.Print_Titles" localSheetId="18">pageca7113!$1:$3</definedName>
    <definedName name="_xlnm.Print_Titles" localSheetId="19">pageca7115!$1:$3</definedName>
    <definedName name="_xlnm.Print_Titles" localSheetId="20">pageca7116!$1:$3</definedName>
    <definedName name="_xlnm.Print_Titles" localSheetId="21">pageca7117!$1:$3</definedName>
    <definedName name="_xlnm.Print_Titles" localSheetId="22">pageca7118!$1:$4</definedName>
    <definedName name="_xlnm.Print_Titles" localSheetId="23">pageca7119!$1:$4</definedName>
    <definedName name="_xlnm.Print_Titles" localSheetId="24">pageca7120!$1:$2</definedName>
    <definedName name="_xlnm.Print_Titles" localSheetId="26">pageca7121!$1:$2</definedName>
    <definedName name="_xlnm.Print_Titles" localSheetId="27">pageca7122!$1:$9</definedName>
    <definedName name="_xlnm.Print_Titles" localSheetId="28">pageca7123!$1:$9</definedName>
    <definedName name="_xlnm.Print_Titles" localSheetId="29">pageca7124!$1:$3</definedName>
    <definedName name="_xlnm.Print_Titles" localSheetId="30">pageca7125!$1:$9</definedName>
    <definedName name="_xlnm.Print_Titles" localSheetId="31">pageca7126!$1:$3</definedName>
    <definedName name="_xlnm.Print_Titles" localSheetId="4">pageca714!$1:$3</definedName>
    <definedName name="_xlnm.Print_Titles" localSheetId="5">pageca715!$1:$3</definedName>
    <definedName name="_xlnm.Print_Titles" localSheetId="7">pageca716!$1:$3</definedName>
    <definedName name="_xlnm.Print_Titles" localSheetId="9">pageca717!$1:$2</definedName>
    <definedName name="_xlnm.Print_Titles" localSheetId="10">pageca718!$1:$2</definedName>
    <definedName name="_xlnm.Print_Titles" localSheetId="12">pageca719!$1:$4</definedName>
    <definedName name="p4v1">#REF!</definedName>
    <definedName name="p4v2">#REF!</definedName>
    <definedName name="p4v3">#REF!</definedName>
    <definedName name="p4v4">#REF!</definedName>
    <definedName name="p4v5">#REF!</definedName>
    <definedName name="p4v6">#REF!</definedName>
    <definedName name="p5v3">#REF!</definedName>
    <definedName name="p5v6">#REF!</definedName>
    <definedName name="VAL_I">#REF!</definedName>
    <definedName name="VAL_II">#REF!</definedName>
    <definedName name="VAL_III">#REF!</definedName>
    <definedName name="VAL_IV">#REF!</definedName>
    <definedName name="val12_" localSheetId="1">#REF!</definedName>
    <definedName name="val12_" localSheetId="3">#REF!</definedName>
    <definedName name="val12_">#REF!</definedName>
    <definedName name="val15_">#REF!</definedName>
    <definedName name="val3_" localSheetId="1">#REF!</definedName>
    <definedName name="val3_" localSheetId="3">#REF!</definedName>
    <definedName name="val3_">#REF!</definedName>
    <definedName name="val6_" localSheetId="1">#REF!</definedName>
    <definedName name="val6_" localSheetId="3">#REF!</definedName>
    <definedName name="val6_">#REF!</definedName>
    <definedName name="val9_" localSheetId="1">#REF!</definedName>
    <definedName name="val9_" localSheetId="3">#REF!</definedName>
    <definedName name="val9_">#REF!</definedName>
    <definedName name="valA" localSheetId="1">#REF!</definedName>
    <definedName name="valA" localSheetId="3">#REF!</definedName>
    <definedName name="valA">#REF!</definedName>
    <definedName name="valA1">#REF!</definedName>
    <definedName name="valB" localSheetId="1">#REF!</definedName>
    <definedName name="valB" localSheetId="3">#REF!</definedName>
    <definedName name="valB">#REF!</definedName>
    <definedName name="valB1">#REF!</definedName>
    <definedName name="valC" localSheetId="1">#REF!</definedName>
    <definedName name="valC" localSheetId="3">#REF!</definedName>
    <definedName name="valC">#REF!</definedName>
    <definedName name="valD" localSheetId="1">#REF!</definedName>
    <definedName name="valD" localSheetId="3">#REF!</definedName>
    <definedName name="valD">#REF!</definedName>
    <definedName name="valII">#REF!</definedName>
    <definedName name="_xlnm.Print_Area" localSheetId="1">Pageca712!$B$1:$J$70</definedName>
    <definedName name="_xlnm.Print_Area" localSheetId="4">pageca714!$A$1:$H$32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36" l="1"/>
  <c r="C34" i="34"/>
  <c r="C24" i="34"/>
  <c r="C14" i="34"/>
  <c r="C16" i="36"/>
  <c r="C10" i="36"/>
  <c r="B27" i="48"/>
  <c r="B29" i="48"/>
  <c r="B7" i="48"/>
  <c r="C19" i="41" l="1"/>
  <c r="C20" i="39"/>
  <c r="G11" i="56" l="1"/>
  <c r="C27" i="39" l="1"/>
  <c r="C7" i="39"/>
  <c r="B9" i="48"/>
  <c r="G8" i="56" l="1"/>
  <c r="H8" i="55" s="1"/>
  <c r="G10" i="56"/>
  <c r="F7" i="55"/>
  <c r="F8" i="55"/>
  <c r="G8" i="55"/>
  <c r="F9" i="55"/>
  <c r="G9" i="55" s="1"/>
  <c r="H9" i="55"/>
  <c r="B10" i="54"/>
  <c r="D10" i="54"/>
  <c r="B18" i="54"/>
  <c r="C18" i="54"/>
  <c r="D18" i="54"/>
  <c r="E18" i="54"/>
  <c r="B22" i="53"/>
  <c r="E22" i="53"/>
  <c r="C23" i="53"/>
  <c r="B30" i="53"/>
  <c r="E30" i="53"/>
  <c r="C31" i="53" s="1"/>
  <c r="B34" i="53"/>
  <c r="E34" i="53"/>
  <c r="B42" i="53"/>
  <c r="E42" i="53"/>
  <c r="B16" i="52"/>
  <c r="E16" i="52"/>
  <c r="E17" i="52"/>
  <c r="E19" i="52"/>
  <c r="E21" i="52"/>
  <c r="B23" i="52"/>
  <c r="E23" i="52"/>
  <c r="E24" i="52"/>
  <c r="B29" i="52"/>
  <c r="E29" i="52"/>
  <c r="D30" i="52"/>
  <c r="B32" i="52"/>
  <c r="E32" i="52"/>
  <c r="B37" i="52"/>
  <c r="E37" i="52"/>
  <c r="C7" i="51"/>
  <c r="C6" i="51" s="1"/>
  <c r="D20" i="51"/>
  <c r="D6" i="51" s="1"/>
  <c r="E6" i="51" s="1"/>
  <c r="C29" i="51"/>
  <c r="C28" i="51" s="1"/>
  <c r="D38" i="51"/>
  <c r="D28" i="51" s="1"/>
  <c r="E28" i="51" s="1"/>
  <c r="D6" i="50"/>
  <c r="E6" i="50" s="1"/>
  <c r="C7" i="50"/>
  <c r="C6" i="50" s="1"/>
  <c r="D19" i="50"/>
  <c r="C31" i="50"/>
  <c r="C32" i="50"/>
  <c r="D42" i="50"/>
  <c r="D31" i="50" s="1"/>
  <c r="E31" i="50" s="1"/>
  <c r="B8" i="48"/>
  <c r="C8" i="48"/>
  <c r="C7" i="48" s="1"/>
  <c r="D8" i="48"/>
  <c r="D7" i="48" s="1"/>
  <c r="E9" i="48"/>
  <c r="E10" i="48"/>
  <c r="E11" i="48"/>
  <c r="E12" i="48"/>
  <c r="B13" i="48"/>
  <c r="E13" i="48" s="1"/>
  <c r="C13" i="48"/>
  <c r="D13" i="48"/>
  <c r="E14" i="48"/>
  <c r="E15" i="48"/>
  <c r="E16" i="48"/>
  <c r="E25" i="48"/>
  <c r="E26" i="48"/>
  <c r="B24" i="48"/>
  <c r="C27" i="48"/>
  <c r="C24" i="48" s="1"/>
  <c r="D27" i="48"/>
  <c r="D24" i="48" s="1"/>
  <c r="E28" i="48"/>
  <c r="E29" i="48"/>
  <c r="E31" i="48"/>
  <c r="E32" i="48"/>
  <c r="E33" i="48"/>
  <c r="F7" i="47"/>
  <c r="F8" i="47"/>
  <c r="F9" i="47"/>
  <c r="F10" i="47"/>
  <c r="F11" i="47"/>
  <c r="F12" i="47"/>
  <c r="F13" i="47"/>
  <c r="F14" i="47"/>
  <c r="F15" i="47"/>
  <c r="F16" i="47"/>
  <c r="F17" i="47"/>
  <c r="F18" i="47"/>
  <c r="F19" i="47"/>
  <c r="F20" i="47"/>
  <c r="F21" i="47"/>
  <c r="F22" i="47"/>
  <c r="F23" i="47"/>
  <c r="F24" i="47"/>
  <c r="F25" i="47"/>
  <c r="F26" i="47"/>
  <c r="F27" i="47"/>
  <c r="F28" i="47"/>
  <c r="F29" i="47"/>
  <c r="F30" i="47"/>
  <c r="F31" i="47"/>
  <c r="F32" i="47"/>
  <c r="F33" i="47"/>
  <c r="F34" i="47"/>
  <c r="F35" i="47"/>
  <c r="F36" i="47"/>
  <c r="F37" i="47"/>
  <c r="F42" i="47"/>
  <c r="F43" i="47"/>
  <c r="F44" i="47"/>
  <c r="F45" i="47"/>
  <c r="F46" i="47"/>
  <c r="F47" i="47"/>
  <c r="F48" i="47"/>
  <c r="F49" i="47"/>
  <c r="F50" i="47"/>
  <c r="F51" i="47"/>
  <c r="F52" i="47"/>
  <c r="F53" i="47"/>
  <c r="F54" i="47"/>
  <c r="F55" i="47"/>
  <c r="F56" i="47"/>
  <c r="F57" i="47"/>
  <c r="F58" i="47"/>
  <c r="F59" i="47"/>
  <c r="F60" i="47"/>
  <c r="F61" i="47"/>
  <c r="F62" i="47"/>
  <c r="F67" i="47"/>
  <c r="F68" i="47"/>
  <c r="F69" i="47"/>
  <c r="F70" i="47"/>
  <c r="F71" i="47"/>
  <c r="F72" i="47"/>
  <c r="F73" i="47"/>
  <c r="F74" i="47"/>
  <c r="F75" i="47"/>
  <c r="F76" i="47"/>
  <c r="F77" i="47"/>
  <c r="F78" i="47"/>
  <c r="F79" i="47"/>
  <c r="F80" i="47"/>
  <c r="F81" i="47"/>
  <c r="F82" i="47"/>
  <c r="F83" i="47"/>
  <c r="F88" i="47"/>
  <c r="F89" i="47"/>
  <c r="F13" i="45"/>
  <c r="F14" i="45"/>
  <c r="F15" i="45"/>
  <c r="F16" i="45"/>
  <c r="F17" i="45"/>
  <c r="F18" i="45"/>
  <c r="F19" i="45"/>
  <c r="F20" i="45"/>
  <c r="F21" i="45"/>
  <c r="F28" i="45"/>
  <c r="F29" i="45"/>
  <c r="F30" i="45"/>
  <c r="F31" i="45"/>
  <c r="F32" i="45"/>
  <c r="F9" i="44"/>
  <c r="F10" i="44"/>
  <c r="F11" i="44"/>
  <c r="F12" i="44"/>
  <c r="F13" i="44"/>
  <c r="F14" i="44"/>
  <c r="F15" i="44"/>
  <c r="F16" i="44"/>
  <c r="F17" i="44"/>
  <c r="F18" i="44"/>
  <c r="F19" i="44"/>
  <c r="F20" i="44"/>
  <c r="F21" i="44"/>
  <c r="F22" i="44"/>
  <c r="F23" i="44"/>
  <c r="F24" i="44"/>
  <c r="F25" i="44"/>
  <c r="F26" i="44"/>
  <c r="F27" i="44"/>
  <c r="F28" i="44"/>
  <c r="F29" i="44"/>
  <c r="F30" i="44"/>
  <c r="F31" i="44"/>
  <c r="F32" i="44"/>
  <c r="F33" i="44"/>
  <c r="F34" i="44"/>
  <c r="F35" i="44"/>
  <c r="F36" i="44"/>
  <c r="F37" i="44"/>
  <c r="F38" i="44"/>
  <c r="F39" i="44"/>
  <c r="F40" i="44"/>
  <c r="F41" i="44"/>
  <c r="F10" i="43"/>
  <c r="F11" i="43"/>
  <c r="F12" i="43"/>
  <c r="F19" i="43"/>
  <c r="F20" i="43"/>
  <c r="F21" i="43"/>
  <c r="F22" i="43"/>
  <c r="F23" i="43"/>
  <c r="F24" i="43"/>
  <c r="C57" i="42"/>
  <c r="D57" i="42"/>
  <c r="E57" i="42"/>
  <c r="F57" i="42"/>
  <c r="C88" i="41"/>
  <c r="D88" i="41"/>
  <c r="E88" i="41"/>
  <c r="F88" i="41"/>
  <c r="C8" i="40"/>
  <c r="D8" i="40"/>
  <c r="E8" i="40"/>
  <c r="C18" i="40"/>
  <c r="D18" i="40"/>
  <c r="E18" i="40"/>
  <c r="D7" i="39"/>
  <c r="G7" i="39" s="1"/>
  <c r="E7" i="39"/>
  <c r="F7" i="39"/>
  <c r="G8" i="39"/>
  <c r="G9" i="39"/>
  <c r="G10" i="39"/>
  <c r="G11" i="39"/>
  <c r="G12" i="39"/>
  <c r="G13" i="39"/>
  <c r="G14" i="39"/>
  <c r="G15" i="39"/>
  <c r="G16" i="39"/>
  <c r="G17" i="39"/>
  <c r="G18" i="39"/>
  <c r="G19" i="39"/>
  <c r="G20" i="39"/>
  <c r="D27" i="39"/>
  <c r="G27" i="39" s="1"/>
  <c r="E27" i="39"/>
  <c r="F27" i="39"/>
  <c r="G28" i="39"/>
  <c r="G29" i="39"/>
  <c r="G30" i="39"/>
  <c r="G31" i="39"/>
  <c r="G32" i="39"/>
  <c r="G33" i="39"/>
  <c r="G34" i="39"/>
  <c r="G35" i="39"/>
  <c r="G36" i="39"/>
  <c r="G37" i="39"/>
  <c r="G10" i="38"/>
  <c r="G11" i="38"/>
  <c r="G12" i="38"/>
  <c r="G13" i="38"/>
  <c r="G14" i="38"/>
  <c r="G15" i="38"/>
  <c r="G16" i="38"/>
  <c r="G17" i="38"/>
  <c r="G18" i="38"/>
  <c r="G19" i="38"/>
  <c r="G20" i="38"/>
  <c r="G21" i="38"/>
  <c r="G22" i="38"/>
  <c r="G23" i="38"/>
  <c r="G24" i="38"/>
  <c r="G25" i="38"/>
  <c r="G26" i="38"/>
  <c r="G27" i="38"/>
  <c r="G28" i="38"/>
  <c r="G29" i="38"/>
  <c r="G30" i="38"/>
  <c r="G31" i="38"/>
  <c r="G32" i="38"/>
  <c r="G33" i="38"/>
  <c r="G34" i="38"/>
  <c r="G35" i="38"/>
  <c r="G36" i="38"/>
  <c r="G37" i="38"/>
  <c r="G38" i="38"/>
  <c r="G39" i="38"/>
  <c r="G40" i="38"/>
  <c r="G41" i="38"/>
  <c r="G42" i="38"/>
  <c r="G43" i="38"/>
  <c r="G44" i="38"/>
  <c r="G45" i="38"/>
  <c r="G46" i="38"/>
  <c r="G47" i="38"/>
  <c r="G48" i="38"/>
  <c r="G49" i="38"/>
  <c r="G50" i="38"/>
  <c r="G51" i="38"/>
  <c r="G52" i="38"/>
  <c r="G53" i="38"/>
  <c r="G54" i="38"/>
  <c r="G55" i="38"/>
  <c r="G56" i="38"/>
  <c r="G57" i="38"/>
  <c r="G58" i="38"/>
  <c r="G59" i="38"/>
  <c r="G60" i="38"/>
  <c r="G61" i="38"/>
  <c r="G62" i="38"/>
  <c r="G63" i="38"/>
  <c r="G64" i="38"/>
  <c r="G65" i="38"/>
  <c r="G66" i="38"/>
  <c r="G67" i="38"/>
  <c r="G68" i="38"/>
  <c r="G69" i="38"/>
  <c r="G70" i="38"/>
  <c r="G71" i="38"/>
  <c r="G72" i="38"/>
  <c r="G73" i="38"/>
  <c r="G74" i="38"/>
  <c r="G75" i="38"/>
  <c r="G76" i="38"/>
  <c r="G77" i="38"/>
  <c r="G78" i="38"/>
  <c r="G79" i="38"/>
  <c r="G80" i="38"/>
  <c r="G81" i="38"/>
  <c r="G82" i="38"/>
  <c r="G83" i="38"/>
  <c r="G84" i="38"/>
  <c r="G85" i="38"/>
  <c r="G86" i="38"/>
  <c r="G87" i="38"/>
  <c r="G88" i="38"/>
  <c r="G89" i="38"/>
  <c r="G90" i="38"/>
  <c r="G91" i="38"/>
  <c r="G92" i="38"/>
  <c r="G93" i="38"/>
  <c r="G94" i="38"/>
  <c r="G95" i="38"/>
  <c r="G96" i="38"/>
  <c r="G97" i="38"/>
  <c r="G98" i="38"/>
  <c r="G100" i="38"/>
  <c r="G101" i="38"/>
  <c r="G102" i="38"/>
  <c r="G103" i="38"/>
  <c r="G105" i="38"/>
  <c r="G10" i="37"/>
  <c r="G11" i="37"/>
  <c r="G12" i="37"/>
  <c r="G13" i="37"/>
  <c r="G14" i="37"/>
  <c r="G15" i="37"/>
  <c r="G16" i="37"/>
  <c r="G17" i="37"/>
  <c r="G18" i="37"/>
  <c r="G19" i="37"/>
  <c r="G20" i="37"/>
  <c r="G21" i="37"/>
  <c r="G22" i="37"/>
  <c r="G23" i="37"/>
  <c r="G24" i="37"/>
  <c r="G25" i="37"/>
  <c r="G26" i="37"/>
  <c r="G27" i="37"/>
  <c r="G28" i="37"/>
  <c r="G29" i="37"/>
  <c r="G30" i="37"/>
  <c r="G31" i="37"/>
  <c r="G32" i="37"/>
  <c r="G33" i="37"/>
  <c r="G34" i="37"/>
  <c r="G35" i="37"/>
  <c r="G36" i="37"/>
  <c r="G37" i="37"/>
  <c r="G38" i="37"/>
  <c r="G39" i="37"/>
  <c r="G40" i="37"/>
  <c r="G41" i="37"/>
  <c r="G42" i="37"/>
  <c r="G43" i="37"/>
  <c r="G44" i="37"/>
  <c r="G45" i="37"/>
  <c r="G46" i="37"/>
  <c r="G47" i="37"/>
  <c r="G48" i="37"/>
  <c r="G49" i="37"/>
  <c r="G50" i="37"/>
  <c r="G51" i="37"/>
  <c r="G52" i="37"/>
  <c r="G53" i="37"/>
  <c r="G54" i="37"/>
  <c r="G55" i="37"/>
  <c r="G56" i="37"/>
  <c r="G57" i="37"/>
  <c r="G58" i="37"/>
  <c r="G59" i="37"/>
  <c r="G60" i="37"/>
  <c r="G61" i="37"/>
  <c r="G62" i="37"/>
  <c r="G63" i="37"/>
  <c r="G64" i="37"/>
  <c r="G65" i="37"/>
  <c r="G66" i="37"/>
  <c r="G67" i="37"/>
  <c r="G68" i="37"/>
  <c r="G69" i="37"/>
  <c r="G70" i="37"/>
  <c r="G71" i="37"/>
  <c r="G72" i="37"/>
  <c r="G73" i="37"/>
  <c r="G74" i="37"/>
  <c r="G75" i="37"/>
  <c r="G76" i="37"/>
  <c r="G77" i="37"/>
  <c r="G78" i="37"/>
  <c r="G79" i="37"/>
  <c r="G80" i="37"/>
  <c r="G81" i="37"/>
  <c r="G82" i="37"/>
  <c r="G83" i="37"/>
  <c r="G84" i="37"/>
  <c r="G85" i="37"/>
  <c r="G86" i="37"/>
  <c r="G87" i="37"/>
  <c r="G88" i="37"/>
  <c r="G89" i="37"/>
  <c r="G90" i="37"/>
  <c r="G91" i="37"/>
  <c r="G92" i="37"/>
  <c r="G93" i="37"/>
  <c r="G94" i="37"/>
  <c r="G95" i="37"/>
  <c r="G96" i="37"/>
  <c r="G98" i="37"/>
  <c r="G99" i="37"/>
  <c r="G100" i="37"/>
  <c r="G101" i="37"/>
  <c r="G102" i="37"/>
  <c r="G103" i="37"/>
  <c r="G104" i="37"/>
  <c r="G105" i="37"/>
  <c r="G106" i="37"/>
  <c r="G107" i="37"/>
  <c r="G108" i="37"/>
  <c r="G109" i="37"/>
  <c r="G110" i="37"/>
  <c r="G111" i="37"/>
  <c r="G112" i="37"/>
  <c r="G113" i="37"/>
  <c r="G114" i="37"/>
  <c r="G116" i="37"/>
  <c r="G10" i="36"/>
  <c r="G11" i="36"/>
  <c r="G12" i="36"/>
  <c r="G13" i="36"/>
  <c r="G14" i="36"/>
  <c r="G15" i="36"/>
  <c r="G16" i="36"/>
  <c r="G18" i="36"/>
  <c r="G10" i="35"/>
  <c r="G11" i="35"/>
  <c r="G12" i="35"/>
  <c r="G13" i="35"/>
  <c r="G14" i="35"/>
  <c r="G15" i="35"/>
  <c r="G16" i="35"/>
  <c r="G17" i="35"/>
  <c r="G18" i="35"/>
  <c r="G19" i="35"/>
  <c r="G20" i="35"/>
  <c r="G21" i="35"/>
  <c r="G22" i="35"/>
  <c r="G23" i="35"/>
  <c r="G24" i="35"/>
  <c r="G25" i="35"/>
  <c r="G26" i="35"/>
  <c r="G27" i="35"/>
  <c r="G28" i="35"/>
  <c r="G29" i="35"/>
  <c r="G30" i="35"/>
  <c r="G31" i="35"/>
  <c r="G32" i="35"/>
  <c r="G33" i="35"/>
  <c r="G34" i="35"/>
  <c r="G35" i="35"/>
  <c r="G36" i="35"/>
  <c r="G37" i="35"/>
  <c r="G38" i="35"/>
  <c r="G39" i="35"/>
  <c r="G40" i="35"/>
  <c r="G41" i="35"/>
  <c r="G42" i="35"/>
  <c r="G43" i="35"/>
  <c r="G44" i="35"/>
  <c r="G45" i="35"/>
  <c r="G46" i="35"/>
  <c r="G47" i="35"/>
  <c r="G48" i="35"/>
  <c r="G49" i="35"/>
  <c r="G50" i="35"/>
  <c r="G51" i="35"/>
  <c r="G52" i="35"/>
  <c r="G53" i="35"/>
  <c r="G54" i="35"/>
  <c r="G55" i="35"/>
  <c r="G56" i="35"/>
  <c r="G10" i="34"/>
  <c r="G11" i="34"/>
  <c r="G12" i="34"/>
  <c r="G13" i="34"/>
  <c r="G14" i="34"/>
  <c r="G15" i="34"/>
  <c r="G16" i="34"/>
  <c r="G17" i="34"/>
  <c r="G18" i="34"/>
  <c r="G19" i="34"/>
  <c r="G20" i="34"/>
  <c r="G21" i="34"/>
  <c r="G22" i="34"/>
  <c r="G23" i="34"/>
  <c r="G24" i="34"/>
  <c r="G26" i="34"/>
  <c r="G27" i="34"/>
  <c r="G28" i="34"/>
  <c r="G29" i="34"/>
  <c r="G30" i="34"/>
  <c r="G31" i="34"/>
  <c r="G32" i="34"/>
  <c r="G33" i="34"/>
  <c r="G34" i="34"/>
  <c r="E27" i="48" l="1"/>
  <c r="H7" i="55"/>
  <c r="G7" i="55"/>
  <c r="E24" i="48"/>
  <c r="E7" i="48"/>
  <c r="E8" i="48"/>
</calcChain>
</file>

<file path=xl/sharedStrings.xml><?xml version="1.0" encoding="utf-8"?>
<sst xmlns="http://schemas.openxmlformats.org/spreadsheetml/2006/main" count="2043" uniqueCount="1305">
  <si>
    <t>Total</t>
  </si>
  <si>
    <t>Refinancement de dette</t>
  </si>
  <si>
    <t>166</t>
  </si>
  <si>
    <t>Opérations afférentes à l'option de tirage sur ligne de trésorerie</t>
  </si>
  <si>
    <t>16449</t>
  </si>
  <si>
    <t>annulés</t>
  </si>
  <si>
    <t>au 31/12</t>
  </si>
  <si>
    <t>(BP+DM+RAR N-1)</t>
  </si>
  <si>
    <t>Crédits</t>
  </si>
  <si>
    <t>Restes à réaliser</t>
  </si>
  <si>
    <t>Réalisations</t>
  </si>
  <si>
    <t>Crédits votés</t>
  </si>
  <si>
    <t>Libellé</t>
  </si>
  <si>
    <t>Art.</t>
  </si>
  <si>
    <t>Autres ressources financières ne faisant pas partie des ressources propres (c/16449 et c/166)</t>
  </si>
  <si>
    <t>(5) Il s'agit des dépenses réelles au compte 2763.</t>
  </si>
  <si>
    <t>(4) Ces créances et charges peuvent être financées par emprunt.</t>
  </si>
  <si>
    <t>(3) Indiquer le signe algébrique.</t>
  </si>
  <si>
    <t>(2) Hors comptes 10229, 10259 et 1068</t>
  </si>
  <si>
    <t>(1) Détailler les chapitres budgétaires par article conformément au plan de comptes appliqué par la région.</t>
  </si>
  <si>
    <t>Résultat hors charges transférées III-II</t>
  </si>
  <si>
    <t>Solde net hors créances sur autres collectivités publiques (c/2763) et charges transférées (D) (4)(5) IV+c/2763+D(3)</t>
  </si>
  <si>
    <t>Solde (recettes - dépenses) IV=III-I (3)</t>
  </si>
  <si>
    <t>Recettes financières (III)</t>
  </si>
  <si>
    <t>Dépenses financières (I)</t>
  </si>
  <si>
    <t>Montant</t>
  </si>
  <si>
    <t>VIREMENT DE LA SECTION DE FONCTIONNEMENT</t>
  </si>
  <si>
    <t>021</t>
  </si>
  <si>
    <t>AUTRES IMMOBILISATIONS CORPORELLES - AUTRES</t>
  </si>
  <si>
    <t>28188</t>
  </si>
  <si>
    <t>MATERIEL DE TELEPHONIE</t>
  </si>
  <si>
    <t>28185</t>
  </si>
  <si>
    <t>AUTRES MATERIELS DE BUREAU ET MOBILIER SCOLAIRES</t>
  </si>
  <si>
    <t>281848</t>
  </si>
  <si>
    <t>MATERIEL DE BUREAU ET MOBILIER SCOLAIRES</t>
  </si>
  <si>
    <t>281841</t>
  </si>
  <si>
    <t>AUTRE MATERIEL INFORMATIQUE</t>
  </si>
  <si>
    <t>281838</t>
  </si>
  <si>
    <t>MATERIEL INFORMATIQUE SCOLAIRE</t>
  </si>
  <si>
    <t>281831</t>
  </si>
  <si>
    <t>AMORT MAT TRANSPORT AUTRES MAT TRANSPORT</t>
  </si>
  <si>
    <t>281828</t>
  </si>
  <si>
    <t>AMORT MAT TRANSPORT FERROVIERE ROULANT</t>
  </si>
  <si>
    <t>281821</t>
  </si>
  <si>
    <t>INSTALLATIONS GENERALES, AGENCEMENTS ET AMENAGEMENTS DIVERS</t>
  </si>
  <si>
    <t>28181</t>
  </si>
  <si>
    <t>AUTRES INSTALLATIONS, MATERIEL ET OUTILLAGE TECHNIQUES</t>
  </si>
  <si>
    <t>28158</t>
  </si>
  <si>
    <t>AMORT AUTRE MAT TECHNIQUE</t>
  </si>
  <si>
    <t>281578</t>
  </si>
  <si>
    <t>AMORT MAT TECH SCOLAIRE</t>
  </si>
  <si>
    <t>281572</t>
  </si>
  <si>
    <t>AMORTISSEMENTS MATERIELS FERROVIERES NON ROULANT</t>
  </si>
  <si>
    <t>281571</t>
  </si>
  <si>
    <t>AMORTISSEMENT DES IMMOS CORPORELLES RESEAUX DIVERS</t>
  </si>
  <si>
    <t>28153</t>
  </si>
  <si>
    <t>AMORTISSEMENT DES BATIMENTS PUBLICS</t>
  </si>
  <si>
    <t>281351</t>
  </si>
  <si>
    <t>AMORTISSEMENT DES AUTRES BATIMENTS PUBLICS</t>
  </si>
  <si>
    <t>281318</t>
  </si>
  <si>
    <t>AMORTISSEMENT DES BATIMENTS SCOLAIRES</t>
  </si>
  <si>
    <t>281312</t>
  </si>
  <si>
    <t>AMORTISSEMENT DES BATIMENTS ADMINISTRATIFS</t>
  </si>
  <si>
    <t>281311</t>
  </si>
  <si>
    <t>AMORTISSEMENT DES IMMOS CORPO AUTRES AGENCEMENTS ET AMENAGEMENTS DE TERRAINS</t>
  </si>
  <si>
    <t>28128</t>
  </si>
  <si>
    <t>CONCESSIONS ET DROITS SIMILAIRES, BREVETS, LICENCES</t>
  </si>
  <si>
    <t>28051</t>
  </si>
  <si>
    <t>SUBV EQUIP VERSEES ETABL SCOLAIRES - BATIMENTS ET INSTALLATIONS</t>
  </si>
  <si>
    <t>280432</t>
  </si>
  <si>
    <t>SUBV EQUIP VERSEES ETABL SCOLAIRES - BIENS MOBILIERS-MAT-ETUDES</t>
  </si>
  <si>
    <t>280431</t>
  </si>
  <si>
    <t>SUBV EQUIP VERSEES PERS DE DROIT PRIVE - BATIMENTS ET INSTALLATIONS</t>
  </si>
  <si>
    <t>280422</t>
  </si>
  <si>
    <t>SUBV EQUIP VERSEES PERS DE DROIT PRIVE - BIENS MOBILIERS-MAT-ETUDES</t>
  </si>
  <si>
    <t>280421</t>
  </si>
  <si>
    <t>SUBV EQUIP VERSEES ORG PUBLICS DIVERS - BATIMENTS ET INSTALLATIONS</t>
  </si>
  <si>
    <t>2804182</t>
  </si>
  <si>
    <t>SUBV EQUIP VERSEES ORG PUBLICS DIVERS - BIENS MOBILIERS-MAT-ETUDES</t>
  </si>
  <si>
    <t>2804181</t>
  </si>
  <si>
    <t>SUBV EQUIP VERSEES RFF - BATIMENTS ET INSTALLATIONS</t>
  </si>
  <si>
    <t>28041722</t>
  </si>
  <si>
    <t>SUBV EQUIP VERSEES RFF - BIENS MOBILIERS-MAT-ETUDES</t>
  </si>
  <si>
    <t>28041721</t>
  </si>
  <si>
    <t>SUBV EQUIP VERSEES SNCF - BATIMENTS ET INSTALLATIONS</t>
  </si>
  <si>
    <t>28041712</t>
  </si>
  <si>
    <t>SUBV EQUIP VERSEES SNCF - BIENS MOBILIERS-MAT-ETUDES</t>
  </si>
  <si>
    <t>28041711</t>
  </si>
  <si>
    <t>SUBV EQUIP VERSEES SPIC - BATIMENTS ET INSTALLATIONS</t>
  </si>
  <si>
    <t>2804162</t>
  </si>
  <si>
    <t>SUBV EQUIP VERSEES AUTRES GROUP - BATIMENTS ET INSTALLATIONS</t>
  </si>
  <si>
    <t>2804152</t>
  </si>
  <si>
    <t>SUBV EQUIP VERSEES AUTRES GROUP - BIENS MOBILIERS-MAT-ETUDES</t>
  </si>
  <si>
    <t>2804151</t>
  </si>
  <si>
    <t>SUBV EQUIP VERSEES COMMUNES - BATIMENTS ET INSTALLATIONS</t>
  </si>
  <si>
    <t>2804142</t>
  </si>
  <si>
    <t>SUBV EQUIP VERSEES COMMUNES - BIENS MOBILIERS-MAT-ETUDES</t>
  </si>
  <si>
    <t>2804141</t>
  </si>
  <si>
    <t>SUBV EQUIP VERSEES DEPARTEMENTS - BATIMENTS ET INSTALLATIONS</t>
  </si>
  <si>
    <t>2804132</t>
  </si>
  <si>
    <t>SUBV EQUIP VERSEES DEPARTEMENTS - BIENS MOBILIERS-MAT-ETUDES</t>
  </si>
  <si>
    <t>2804131</t>
  </si>
  <si>
    <t>SUBV EQUIP VERSEES REGIONS - BATIMENTS ET INSTALLATIONS</t>
  </si>
  <si>
    <t>2804122</t>
  </si>
  <si>
    <t>SUBV EQUIPEMENT VERSEES ETAT - BATIMENTS ET INSTALLATIONS</t>
  </si>
  <si>
    <t>2804112</t>
  </si>
  <si>
    <t>SUBV EQUIPEMENT VERSEES ETAT - BIENS MOBILIERS-MAT-ETUDES</t>
  </si>
  <si>
    <t>2804111</t>
  </si>
  <si>
    <t>FRAIS D'INSERTION</t>
  </si>
  <si>
    <t>28033</t>
  </si>
  <si>
    <t>FRAIS D'ETUDES</t>
  </si>
  <si>
    <t>28031</t>
  </si>
  <si>
    <t>BATIMENTS CULTURELS ET SPORTIFS</t>
  </si>
  <si>
    <t>21314</t>
  </si>
  <si>
    <t>REALISATIONS POSTERIEURES AU 01/01/2005</t>
  </si>
  <si>
    <t>192</t>
  </si>
  <si>
    <t>AUTRES EMPRUNTS OBLIGATAIRES</t>
  </si>
  <si>
    <t>16318</t>
  </si>
  <si>
    <t>EMPRUNTS OBLIGATAIRES EMISSIONS PUBLIQUES</t>
  </si>
  <si>
    <t>1631</t>
  </si>
  <si>
    <t>Transferts entre sections (c)(1)</t>
  </si>
  <si>
    <t>Produits des cessions</t>
  </si>
  <si>
    <t>024</t>
  </si>
  <si>
    <t>CREANCE SUR DES PARTICULIERS (1)</t>
  </si>
  <si>
    <t>2764</t>
  </si>
  <si>
    <t>CREANCE SUR TRANSFERT DE DROITS A DEDUCTION DE TVA (1)</t>
  </si>
  <si>
    <t>2762</t>
  </si>
  <si>
    <t>AUTRES IMMOBILISATIONS FINANCIERES DEPOTS ET CAUTIONNEMENTS RECUS (1)</t>
  </si>
  <si>
    <t>275</t>
  </si>
  <si>
    <t>AVANCES REMBOURSABLES (1)</t>
  </si>
  <si>
    <t>2745</t>
  </si>
  <si>
    <t>PRETS AU PERSONNEL (1)</t>
  </si>
  <si>
    <t>2743</t>
  </si>
  <si>
    <t>Autres immobilisations financières (1)</t>
  </si>
  <si>
    <t>27</t>
  </si>
  <si>
    <t>Autres subventions d'investissement non transférables</t>
  </si>
  <si>
    <t>138</t>
  </si>
  <si>
    <t>Autres recettes financières (b)</t>
  </si>
  <si>
    <t>F.C.T.V.A.</t>
  </si>
  <si>
    <t>10222</t>
  </si>
  <si>
    <t>Ressources propres externes (a)</t>
  </si>
  <si>
    <t>RECETTES (RESSOURCES PROPRES) (III)= a+b+c+d</t>
  </si>
  <si>
    <t>Libellé (1)</t>
  </si>
  <si>
    <t>Art.(1)</t>
  </si>
  <si>
    <t>DETAIL DES RECETTES</t>
  </si>
  <si>
    <t>IV</t>
  </si>
  <si>
    <t>REFINANCEMENT DE DETTE</t>
  </si>
  <si>
    <t>OPERATIONS AFFERENTES A L'OPTION DE TIRAGE SUR LIGNE DE TRESORERIE</t>
  </si>
  <si>
    <t>Détails des comptes 16449 et 166 en dépense</t>
  </si>
  <si>
    <t>Stocks et en-cours (G)</t>
  </si>
  <si>
    <t>Charges à repartir sur plusieurs exercices (F)</t>
  </si>
  <si>
    <t>7193.01</t>
  </si>
  <si>
    <t>SUBV EQUIP VERSEES ETABL</t>
  </si>
  <si>
    <t>MISE EN CONCESSION OU EN AFFERMAGE</t>
  </si>
  <si>
    <t>241</t>
  </si>
  <si>
    <t>AUTRES MATERIELS DE TRANSPORT</t>
  </si>
  <si>
    <t>21828</t>
  </si>
  <si>
    <t>Travaux en régie (E)</t>
  </si>
  <si>
    <t>Charges transférées (D) = E+F+G (1)</t>
  </si>
  <si>
    <t>NEUTRALISATION DES AMORTISSEMENTS</t>
  </si>
  <si>
    <t>198</t>
  </si>
  <si>
    <t>DOTATION REGIONALE D'EQUIPEMENT SCOLAIRE</t>
  </si>
  <si>
    <t>13932</t>
  </si>
  <si>
    <t>SUBV D'EQUIP TRANSFEREES AU COMPTE DE RESULTAT - AUTRES</t>
  </si>
  <si>
    <t>13918</t>
  </si>
  <si>
    <t>SUBVENTIONS D'EQUIPEMENT ETAT ET ETABLISSEMENTS NATIONAUX</t>
  </si>
  <si>
    <t>13911</t>
  </si>
  <si>
    <t>Reprise sur autofinancement antérieur (C)(1)</t>
  </si>
  <si>
    <t>Transferts entre sections = C+D</t>
  </si>
  <si>
    <t>Dépenses imprévues</t>
  </si>
  <si>
    <t>020</t>
  </si>
  <si>
    <t>CREANCES SUR DES PARTICULIERS (1)</t>
  </si>
  <si>
    <t>AUTRES IMMOBILISATIONS FINANCIERES DEPOTS ET CAUTIONNEMENTS VERSES (1)</t>
  </si>
  <si>
    <t>AUTRES IMMOBILISATIONS FINANCIERES</t>
  </si>
  <si>
    <t>AUTRES FORMES DE PARTICIPATION</t>
  </si>
  <si>
    <t>266</t>
  </si>
  <si>
    <t>TITRES DE PARTICIPATION</t>
  </si>
  <si>
    <t>261</t>
  </si>
  <si>
    <t>PARTICIPATIONS ET CREANCES RATTACHEES A DES PARTICIPATIONS</t>
  </si>
  <si>
    <t>26</t>
  </si>
  <si>
    <t>DOTATIONS, FONDS DIVERS ET RESERVES</t>
  </si>
  <si>
    <t>10</t>
  </si>
  <si>
    <t>Autres dépenses financières (sous-total) (B)</t>
  </si>
  <si>
    <t>OPERATIONS AFFÉRENTES À L'EMPRUNT</t>
  </si>
  <si>
    <t>16441</t>
  </si>
  <si>
    <t>EMPRUNTS EN EUROS</t>
  </si>
  <si>
    <t>1641</t>
  </si>
  <si>
    <t>EMPRUNTS ET DETTES ASSIMILEES (A)</t>
  </si>
  <si>
    <t>16</t>
  </si>
  <si>
    <t>HORS CHARGES TRANSFEREES (II)=A+B+C</t>
  </si>
  <si>
    <t>DEPENSES TOTALES (I)=A+B+C+D</t>
  </si>
  <si>
    <t>DETAIL DES DEPENSES</t>
  </si>
  <si>
    <t>TOTAL</t>
  </si>
  <si>
    <t>réalisations</t>
  </si>
  <si>
    <t>emploi</t>
  </si>
  <si>
    <t>Crédits sans</t>
  </si>
  <si>
    <t>Sur l'exercice</t>
  </si>
  <si>
    <t>A 2</t>
  </si>
  <si>
    <t>DEPENSES</t>
  </si>
  <si>
    <t>023</t>
  </si>
  <si>
    <t>OPERATIONS D'ORDRE DE SECTION A SECTION</t>
  </si>
  <si>
    <t>67</t>
  </si>
  <si>
    <t>66</t>
  </si>
  <si>
    <t>65</t>
  </si>
  <si>
    <t>012</t>
  </si>
  <si>
    <t>011</t>
  </si>
  <si>
    <t>(1)</t>
  </si>
  <si>
    <t>458102</t>
  </si>
  <si>
    <t>23</t>
  </si>
  <si>
    <t>21</t>
  </si>
  <si>
    <t>204</t>
  </si>
  <si>
    <t>20</t>
  </si>
  <si>
    <t>FONCTIONNEMENT</t>
  </si>
  <si>
    <t>INVESTISSEMENT</t>
  </si>
  <si>
    <t>Crédits ouverts</t>
  </si>
  <si>
    <t>AUTRES PRODUITS EXCEPTIONNELS SUR OPERATIONS DE GESTION</t>
  </si>
  <si>
    <t>7718</t>
  </si>
  <si>
    <t>PRODUITS EXCEPTIONNELS DIVERS</t>
  </si>
  <si>
    <t>7788</t>
  </si>
  <si>
    <t>REDEVANCES ET DROITS DES SERVICES A CARACTERE CULTUREL</t>
  </si>
  <si>
    <t>7062</t>
  </si>
  <si>
    <t>DOTATIONS ET PARTICIPATIONS REGIONS</t>
  </si>
  <si>
    <t>7472</t>
  </si>
  <si>
    <t>REMBOURSEMENT DE FRAIS PAR DES TIERS</t>
  </si>
  <si>
    <t>70878</t>
  </si>
  <si>
    <t>EMPLOIS D'AVENIR</t>
  </si>
  <si>
    <t>74712</t>
  </si>
  <si>
    <t>PARTICIPATIONS - AUTRES</t>
  </si>
  <si>
    <t>74778</t>
  </si>
  <si>
    <t>REVENUS DES IMMEUBLES</t>
  </si>
  <si>
    <t>752</t>
  </si>
  <si>
    <t>PART. DES FAMILLES AU TITRE RESTAURATION/HEBERGEMT SCOLAIRES</t>
  </si>
  <si>
    <t>74881</t>
  </si>
  <si>
    <t>AUTRES PRODUITS DIVERS DE GESTION COURANTE</t>
  </si>
  <si>
    <t>7588</t>
  </si>
  <si>
    <t>DOTATIONS ET  PARTICIPATIONS FEDER</t>
  </si>
  <si>
    <t>74772</t>
  </si>
  <si>
    <t>AUTRES ORGANISMES</t>
  </si>
  <si>
    <t>7478</t>
  </si>
  <si>
    <t>DOTATIONS ET PARTICIPATIONS DEPARTEMENTS</t>
  </si>
  <si>
    <t>7473</t>
  </si>
  <si>
    <t>DOTATIONS ET  PARTICIPATIONS FONDS SOCIAL EUROPEEN</t>
  </si>
  <si>
    <t>74771</t>
  </si>
  <si>
    <t>REMBOURSEMENTS SUR AUTRES CHARGES SOCIALES</t>
  </si>
  <si>
    <t>6479</t>
  </si>
  <si>
    <t>PARTICIPATIONS ETAT - AUTRES</t>
  </si>
  <si>
    <t>74718</t>
  </si>
  <si>
    <t>AUTRES ATRIBUTIONS-PARTICIPATION</t>
  </si>
  <si>
    <t>74888</t>
  </si>
  <si>
    <t>DOTATIONS ET  PARTICIPATIONS COMMUNES</t>
  </si>
  <si>
    <t>7474</t>
  </si>
  <si>
    <t>LIBERALITE RECUES</t>
  </si>
  <si>
    <t>7713</t>
  </si>
  <si>
    <t>DOTATIONS ET  PARTICIPATIONS FEOGA</t>
  </si>
  <si>
    <t>74773</t>
  </si>
  <si>
    <t>AUTRES REDEVANCES ET DROITS</t>
  </si>
  <si>
    <t>7068</t>
  </si>
  <si>
    <t>DEDITS ET PENALITES PERCUS</t>
  </si>
  <si>
    <t>7711</t>
  </si>
  <si>
    <t>REMBOURSEMENTS SUR REMUNERATIONS DU PERSONNEL</t>
  </si>
  <si>
    <t>6419</t>
  </si>
  <si>
    <t>PRODUITS DE PARTICIPATIONS</t>
  </si>
  <si>
    <t>761</t>
  </si>
  <si>
    <t>REMBOURSEMENTS SUR CHARGES DE SECURITE SOCIALE ET DE PREVOYANCE</t>
  </si>
  <si>
    <t>6459</t>
  </si>
  <si>
    <t>SUPPLEMENT FAMILIAL DE TRAITEMENT ET INDEMNITE DE RESIDENCE</t>
  </si>
  <si>
    <t>64112</t>
  </si>
  <si>
    <t>HONORAIRES</t>
  </si>
  <si>
    <t>6226</t>
  </si>
  <si>
    <t>SUBVENTIONS DE FONCTIONNEMENT A LA REGION</t>
  </si>
  <si>
    <t>65732</t>
  </si>
  <si>
    <t>STAGIAIRES FP - REMBOURSEMENT CNASEA</t>
  </si>
  <si>
    <t>65113</t>
  </si>
  <si>
    <t>DIVERS - AUTRES</t>
  </si>
  <si>
    <t>6288</t>
  </si>
  <si>
    <t>ETUDES ET RECHERCHES</t>
  </si>
  <si>
    <t>617</t>
  </si>
  <si>
    <t>TAXES FONCIERES</t>
  </si>
  <si>
    <t>63512</t>
  </si>
  <si>
    <t>SUBVENTIONS DE FONCTIONNEMENT AUX COMMUNES &amp; STRUCTURES INTERCOMMUNALES</t>
  </si>
  <si>
    <t>65734</t>
  </si>
  <si>
    <t>STAGIAIRES FP - COTISATIONS SOCIALES</t>
  </si>
  <si>
    <t>65112</t>
  </si>
  <si>
    <t>DOCUMENTATION GENERALE ET TECHNIQUE</t>
  </si>
  <si>
    <t>6182</t>
  </si>
  <si>
    <t>PUBLICITE PUBLICATIONS RELATIONS PUBLIQUES - DIVERS</t>
  </si>
  <si>
    <t>6238</t>
  </si>
  <si>
    <t>PRIMES D ASSURANCES</t>
  </si>
  <si>
    <t>616</t>
  </si>
  <si>
    <t>FRAIS DE MISSIONS ET DE DEPLACEMENT</t>
  </si>
  <si>
    <t>6532</t>
  </si>
  <si>
    <t>COTISATIONS DE RETRAITE</t>
  </si>
  <si>
    <t>6533</t>
  </si>
  <si>
    <t>PRIMES ET AUTRES INDEMNITES</t>
  </si>
  <si>
    <t>64138</t>
  </si>
  <si>
    <t>FRAIS D'ACTE ET DE CONTENTIEUX</t>
  </si>
  <si>
    <t>6227</t>
  </si>
  <si>
    <t>CHARGES EXCEPTIONNELLES DOTS ET PRIX</t>
  </si>
  <si>
    <t>6713</t>
  </si>
  <si>
    <t>CONTRATS DE PRESTATIONS DE SERVICES</t>
  </si>
  <si>
    <t>611</t>
  </si>
  <si>
    <t>SUBVENTIONS DE FONCTIONNEMENT AUTRES GROUPEMENTS</t>
  </si>
  <si>
    <t>65735</t>
  </si>
  <si>
    <t>SUBVENTIONS DE FONCTIONNEMENT AUX DEPARTEMENTS</t>
  </si>
  <si>
    <t>65733</t>
  </si>
  <si>
    <t>AUTRES CHARGES EXCEPT SUR OPERATIONS DE GESTION</t>
  </si>
  <si>
    <t>6718</t>
  </si>
  <si>
    <t>SUBVENTIONS DE FONCTIONNEMENT AUX PERSONNES DE DROIT PRIVÉ</t>
  </si>
  <si>
    <t>6574</t>
  </si>
  <si>
    <t>AUTRE PERSONNEL EXTERIEUR</t>
  </si>
  <si>
    <t>6218</t>
  </si>
  <si>
    <t>VERSEMENT DE TRANSPORT</t>
  </si>
  <si>
    <t>6331</t>
  </si>
  <si>
    <t>AUTRES CHARGES EXCEPTIONNELLES</t>
  </si>
  <si>
    <t>678</t>
  </si>
  <si>
    <t>TRANSPORTS DE PERSONNES EXTERIEURES A LA COLLECTIVITE</t>
  </si>
  <si>
    <t>6245</t>
  </si>
  <si>
    <t>FOIRES ET EXPOSITIONS</t>
  </si>
  <si>
    <t>6233</t>
  </si>
  <si>
    <t>SUBVENTIONS DE FONCTIONNEMENT AUX ORGANISMES PUBLICS DIVERS</t>
  </si>
  <si>
    <t>65738</t>
  </si>
  <si>
    <t>FRAIS DE TELECOMMUNICATIONS</t>
  </si>
  <si>
    <t>6262</t>
  </si>
  <si>
    <t>CONCOURS DIVERS (COTISATIONS)</t>
  </si>
  <si>
    <t>6281</t>
  </si>
  <si>
    <t>INDEMNITES LIEES A LA PERTE D'EMPLOI</t>
  </si>
  <si>
    <t>64136</t>
  </si>
  <si>
    <t>AUTRES CHARGES</t>
  </si>
  <si>
    <t>6488</t>
  </si>
  <si>
    <t>AUTRES CONTRIBUTIONS OBLIGATOIRES</t>
  </si>
  <si>
    <t>6558</t>
  </si>
  <si>
    <t>DOTATION DE FONCTIONNEMENT DES COLLEGES ETABLISSEMENTS PUBLICS</t>
  </si>
  <si>
    <t>65511</t>
  </si>
  <si>
    <t>CPA INDEMNITES AUX AGENTS</t>
  </si>
  <si>
    <t>64831</t>
  </si>
  <si>
    <t>REMUNERATION D¿INTERMEDIAIRES ET HONORAIRES -DIVERS</t>
  </si>
  <si>
    <t>6228</t>
  </si>
  <si>
    <t>REMBOURSEMENT DE FRAIS A DES TIERS</t>
  </si>
  <si>
    <t>62878</t>
  </si>
  <si>
    <t>FETES ET CEREMONIES</t>
  </si>
  <si>
    <t>6232</t>
  </si>
  <si>
    <t>64132</t>
  </si>
  <si>
    <t>COTISATIONS A L'U.R.S.S.A.F.</t>
  </si>
  <si>
    <t>6451</t>
  </si>
  <si>
    <t>REMUNERATION DES APPRENTIS</t>
  </si>
  <si>
    <t>6417</t>
  </si>
  <si>
    <t>AUTRES PARTICIPATIONS</t>
  </si>
  <si>
    <t>6568</t>
  </si>
  <si>
    <t>COTISATIONS VERSEES AU FNAL</t>
  </si>
  <si>
    <t>6332</t>
  </si>
  <si>
    <t>BOURSES</t>
  </si>
  <si>
    <t>6513</t>
  </si>
  <si>
    <t>COTISATIONS AUX CAISSES DE RETRAITES</t>
  </si>
  <si>
    <t>6453</t>
  </si>
  <si>
    <t>TRANSPORT DE BIENS</t>
  </si>
  <si>
    <t>6241</t>
  </si>
  <si>
    <t>VERSEMENTS A DES ORGANISMES DE FORMATION</t>
  </si>
  <si>
    <t>6184</t>
  </si>
  <si>
    <t>ALLOCATIONS DE CHOMAGE</t>
  </si>
  <si>
    <t>6473</t>
  </si>
  <si>
    <t>MAINTENANCE</t>
  </si>
  <si>
    <t>6156</t>
  </si>
  <si>
    <t>ENTRETIEN ET REPARATIONS BATIMENTS</t>
  </si>
  <si>
    <t>61522</t>
  </si>
  <si>
    <t>SUBVENTIONS DE FONCTIONNEMENT AUX ORGANISMES PUBLICS SPIC</t>
  </si>
  <si>
    <t>65736</t>
  </si>
  <si>
    <t>AUTRES INDEMNITES PERSONNEL TITULAIRE</t>
  </si>
  <si>
    <t>64118</t>
  </si>
  <si>
    <t>FOURNITURES D'ENTRETIEN</t>
  </si>
  <si>
    <t>60631</t>
  </si>
  <si>
    <t>RECEPTIONS</t>
  </si>
  <si>
    <t>6234</t>
  </si>
  <si>
    <t>PARTICIPATIONS AUX ORGANISMES DE REGROUPEMENT (SYNDICATS MIXTES ET ENTENTES)</t>
  </si>
  <si>
    <t>6561</t>
  </si>
  <si>
    <t>LIVRES DISQUES CASSETTES (BIBLIOTHEQUE &amp; MEDIATHEQUE)</t>
  </si>
  <si>
    <t>6065</t>
  </si>
  <si>
    <t>CATALOGUES ET IMPRIMES ET PUBLICATIONS</t>
  </si>
  <si>
    <t>6236</t>
  </si>
  <si>
    <t>ANNONCES ET INSERTIONS</t>
  </si>
  <si>
    <t>6231</t>
  </si>
  <si>
    <t>ENTRETIEN ET REPARATIONS AUTRES BIENS MOBILIERS</t>
  </si>
  <si>
    <t>61558</t>
  </si>
  <si>
    <t>AUTRES FRAIS DIVERS</t>
  </si>
  <si>
    <t>6188</t>
  </si>
  <si>
    <t>ALIMENTATION</t>
  </si>
  <si>
    <t>60623</t>
  </si>
  <si>
    <t>ENTRETIEN ET REPARATIONS MATERIEL ROULANT</t>
  </si>
  <si>
    <t>61551</t>
  </si>
  <si>
    <t>MEDECINE DU TRAVAIL, PHARMACIE</t>
  </si>
  <si>
    <t>6475</t>
  </si>
  <si>
    <t>64162</t>
  </si>
  <si>
    <t>COTISATIONS AU CNFPT ET AU CDG</t>
  </si>
  <si>
    <t>6336</t>
  </si>
  <si>
    <t>PRIX</t>
  </si>
  <si>
    <t>6514</t>
  </si>
  <si>
    <t>ENTRETIEN ET REPARATIONS SUR TERRAINS</t>
  </si>
  <si>
    <t>61521</t>
  </si>
  <si>
    <t>AUTRES FOURNITURES CONSOMMABLES</t>
  </si>
  <si>
    <t>60228</t>
  </si>
  <si>
    <t>SUBVENTIONS EXCEPTIONNELLES DE FONCTIONNEMENT AUX SPIC REGIONAUX</t>
  </si>
  <si>
    <t>6743</t>
  </si>
  <si>
    <t>LOCATIONS MOBILIERES - AUTRES</t>
  </si>
  <si>
    <t>61358</t>
  </si>
  <si>
    <t>ACHAT D'ETUDES</t>
  </si>
  <si>
    <t>6041</t>
  </si>
  <si>
    <t>SERVICES BANCAIRES ET ASSIMILES</t>
  </si>
  <si>
    <t>627</t>
  </si>
  <si>
    <t>DOTATION DE FONCTIONNEMENT DES COLLEGES ETABLISSEMENTS PRIVES</t>
  </si>
  <si>
    <t>65512</t>
  </si>
  <si>
    <t>SUBVENTIONS DE FONCTIONNEMENT A L'ETAT</t>
  </si>
  <si>
    <t>65731</t>
  </si>
  <si>
    <t>AIDES A LA PERSONNE - AUTRES</t>
  </si>
  <si>
    <t>6518</t>
  </si>
  <si>
    <t>LOCATIONS IMMOBILIERES</t>
  </si>
  <si>
    <t>6132</t>
  </si>
  <si>
    <t>INDEMNITES</t>
  </si>
  <si>
    <t>6531</t>
  </si>
  <si>
    <t>EAU ET ASSAINISSSEMENT</t>
  </si>
  <si>
    <t>60611</t>
  </si>
  <si>
    <t>INDEMNITES AU COMPTABLE ET AUX REGISSEURS</t>
  </si>
  <si>
    <t>6225</t>
  </si>
  <si>
    <t>AUTRES CHARGES FINANCIERES</t>
  </si>
  <si>
    <t>668</t>
  </si>
  <si>
    <t>AUTRES CHARGES SOCIALES DIVERSES</t>
  </si>
  <si>
    <t>6478</t>
  </si>
  <si>
    <t>AUTRES IMPOTS TAXES ET VERSTS ASSIMILES (AUTRES ORGANISMES)</t>
  </si>
  <si>
    <t>637</t>
  </si>
  <si>
    <t>FOURNITURES DE PETIT EQUIPEMENT</t>
  </si>
  <si>
    <t>60632</t>
  </si>
  <si>
    <t>ACHATS DE PRESTATIONS DE SERVICES</t>
  </si>
  <si>
    <t>6042</t>
  </si>
  <si>
    <t>AUTRES IMPOTS LOCAUX</t>
  </si>
  <si>
    <t>63513</t>
  </si>
  <si>
    <t>VERSEMENT AU F.N.C. DU SUPPLEMENT FAMILIAL</t>
  </si>
  <si>
    <t>6456</t>
  </si>
  <si>
    <t>REMUNERATION PRINCIPALE PERSONNEL TITULAIRE</t>
  </si>
  <si>
    <t>64111</t>
  </si>
  <si>
    <t>FRAIS DE COLLOQUES ET SEMINAIRES</t>
  </si>
  <si>
    <t>6185</t>
  </si>
  <si>
    <t>FRAIS DE GARDIENNAGE</t>
  </si>
  <si>
    <t>6282</t>
  </si>
  <si>
    <t>REMUNERATION, PERSONNEL NON TITULAIRE</t>
  </si>
  <si>
    <t>64131</t>
  </si>
  <si>
    <t>FOURNITURES ADMINISTRATIVES</t>
  </si>
  <si>
    <t>6064</t>
  </si>
  <si>
    <t>INDEMNITES DE PRESENCE AUTRES ORGANISMES</t>
  </si>
  <si>
    <t>6528</t>
  </si>
  <si>
    <t>STAGIAIRES FP - REMUNERATIONS</t>
  </si>
  <si>
    <t>65111</t>
  </si>
  <si>
    <t>AUTRES FOURNITURES NON STOCKEES</t>
  </si>
  <si>
    <t>60628</t>
  </si>
  <si>
    <t>CHARGES LOCATIVES ET DE COPROPRIETE</t>
  </si>
  <si>
    <t>614</t>
  </si>
  <si>
    <t>VOYAGES, DEPLACEMENTS ET MISSIONS</t>
  </si>
  <si>
    <t>6251</t>
  </si>
  <si>
    <t>FRAIS D'AFFRANCHISSEMENT</t>
  </si>
  <si>
    <t>6261</t>
  </si>
  <si>
    <t>FORMATION DES ELUS REGIONAUX</t>
  </si>
  <si>
    <t>6535</t>
  </si>
  <si>
    <t>FOURNITURES TECHNIQUES</t>
  </si>
  <si>
    <t>60223</t>
  </si>
  <si>
    <t>ENTRETIEN ET REPARATIONS VOIES ET RESEAUX</t>
  </si>
  <si>
    <t>61523</t>
  </si>
  <si>
    <t>COMBUSTIBLES ET CARBURANTS</t>
  </si>
  <si>
    <t>60221</t>
  </si>
  <si>
    <t>HABILLEMENT ET VETEMENTS DE TRAVAIL</t>
  </si>
  <si>
    <t>60636</t>
  </si>
  <si>
    <t>TRANSPORTS COLLECTIFS DU PERSONNEL</t>
  </si>
  <si>
    <t>6247</t>
  </si>
  <si>
    <t>SUBVENTIONS DE FONCTIONNEMENT SNCF</t>
  </si>
  <si>
    <t>65737</t>
  </si>
  <si>
    <t>FRAIS DE NETTOYAGE DES LOCAUX</t>
  </si>
  <si>
    <t>6283</t>
  </si>
  <si>
    <t>ENTRETIEN ET REPARATIONS SUR BIENS IMMOBILIERS</t>
  </si>
  <si>
    <t>6152</t>
  </si>
  <si>
    <t>CARBURANTS</t>
  </si>
  <si>
    <t>60622</t>
  </si>
  <si>
    <t>AUTRES SUBVENTIONS EXCEPTIONNELLES</t>
  </si>
  <si>
    <t>6748</t>
  </si>
  <si>
    <t>FRAIS DE DEMENAGEMENT</t>
  </si>
  <si>
    <t>6255</t>
  </si>
  <si>
    <t>ENERGIE ET ELECTRICITE</t>
  </si>
  <si>
    <t>60612</t>
  </si>
  <si>
    <t>MATERIEL ROULANT</t>
  </si>
  <si>
    <t>61351</t>
  </si>
  <si>
    <t>CREDIT BAIL MOBILIER - MATERIEL ROULANT</t>
  </si>
  <si>
    <t>61221</t>
  </si>
  <si>
    <t>COTISATIONS DE SECURITE SOCIALE - PART PATRONALE</t>
  </si>
  <si>
    <t>6534</t>
  </si>
  <si>
    <t>INDEMNITES COMPENSATRICE FORFAITAIRE VERSÉES AUX ENTREPRISES</t>
  </si>
  <si>
    <t>6552</t>
  </si>
  <si>
    <t>LIBELLE</t>
  </si>
  <si>
    <t>IMMO EN COURS CONSTRUCTIONS</t>
  </si>
  <si>
    <t>2313</t>
  </si>
  <si>
    <t>SUB EQUI BAT INSTALLATIONS</t>
  </si>
  <si>
    <t>20432</t>
  </si>
  <si>
    <t>SUB EQUI BIENS MOBILIERS MATERIEL ET ETUDES</t>
  </si>
  <si>
    <t>20421</t>
  </si>
  <si>
    <t>SUB EQUIP BATIMENTS INSTALLATIONS</t>
  </si>
  <si>
    <t>204182</t>
  </si>
  <si>
    <t>SUB EQUIP BIENS MOBILIERS MATERIELS ET ETUDES</t>
  </si>
  <si>
    <t>204181</t>
  </si>
  <si>
    <t>SUB EQUIP BAT INSTALLATIONS</t>
  </si>
  <si>
    <t>2041722</t>
  </si>
  <si>
    <t>SUB EQUIP MOBILIERS MATERIEL</t>
  </si>
  <si>
    <t>2041721</t>
  </si>
  <si>
    <t>2041712</t>
  </si>
  <si>
    <t>204152</t>
  </si>
  <si>
    <t>204112</t>
  </si>
  <si>
    <t>2031</t>
  </si>
  <si>
    <t>1332</t>
  </si>
  <si>
    <t>AUTRES SUBVENTIONS D'EQUIPEMENT NON TRANSFERABLES - AUTRES</t>
  </si>
  <si>
    <t>1328</t>
  </si>
  <si>
    <t>SUBVENTIONS D'EQUIPEMENT NON TRANSFERABLES - COMMUNES</t>
  </si>
  <si>
    <t>1324</t>
  </si>
  <si>
    <t>SUBVENTIONS D'EQUIPEMENT NON TRANSFERABLES - DEPARTEMENTS</t>
  </si>
  <si>
    <t>1323</t>
  </si>
  <si>
    <t>SUBVENTIONS D'EQUIPEMENT TRANSFERABLES FEDER</t>
  </si>
  <si>
    <t>13172</t>
  </si>
  <si>
    <t>SUBVENTIONS D'EQUIPEMENT TRANSFERABLES - COMMUNES</t>
  </si>
  <si>
    <t>1314</t>
  </si>
  <si>
    <t>SUBVENTIONS D'EQUIPEMENT TRANSFERABLES - DEPARTEMENTS</t>
  </si>
  <si>
    <t>1313</t>
  </si>
  <si>
    <t>SUBVENTIONS D'EQUIPEMENT TRANSFERABLES ETAT ET ETABLISSEMENTS NATIONAUX</t>
  </si>
  <si>
    <t>1311</t>
  </si>
  <si>
    <t>SUB EQUIP BIENS MOBILIERS MATERIEL ET ETUDES</t>
  </si>
  <si>
    <t>20431</t>
  </si>
  <si>
    <t>SUB EQUIP PROJETS INFRA INTERET NAT</t>
  </si>
  <si>
    <t>20423</t>
  </si>
  <si>
    <t>20422</t>
  </si>
  <si>
    <t>2041723</t>
  </si>
  <si>
    <t>SUB EQUIP BIENS MOBILIERS MATERIEL</t>
  </si>
  <si>
    <t>BATIMENTS INSTALLATIONS</t>
  </si>
  <si>
    <t>SUB EQUIP MOBILIERS MATERIELS</t>
  </si>
  <si>
    <t>2041711</t>
  </si>
  <si>
    <t>204151</t>
  </si>
  <si>
    <t>204142</t>
  </si>
  <si>
    <t>204141</t>
  </si>
  <si>
    <t>204132</t>
  </si>
  <si>
    <t>BIENS MOBILIERS MATERIELS ET ETUDES</t>
  </si>
  <si>
    <t>204131</t>
  </si>
  <si>
    <t>PROJETS INFRA INTERET NATIONAL</t>
  </si>
  <si>
    <t>204113</t>
  </si>
  <si>
    <t>AVANCES ET ACOMPTES VERSES SUR COMMANDES D IMMOBILISATIONS CORPORELLES</t>
  </si>
  <si>
    <t>238</t>
  </si>
  <si>
    <t>AVANCES ET ACOMPTES VERSES SUR COMMANDES D IMMOBILISATIONS INCORPORELLES</t>
  </si>
  <si>
    <t>237</t>
  </si>
  <si>
    <t>IMMOBILISATIONS INCORPORELLES EN COURS</t>
  </si>
  <si>
    <t>232</t>
  </si>
  <si>
    <t>IMMO EN COURS AUTRES IMMOS CORPORELLES</t>
  </si>
  <si>
    <t>2318</t>
  </si>
  <si>
    <t>IMMOBILISATIONS EN COURS INST MAT OUTIL TECHNIQUES</t>
  </si>
  <si>
    <t>2315</t>
  </si>
  <si>
    <t>AUTRES IMMOBILISATIONS CORPORELLES AUTRES</t>
  </si>
  <si>
    <t>2188</t>
  </si>
  <si>
    <t>2185</t>
  </si>
  <si>
    <t>AUTRES IMMOBILISATIONS CORPORELLES AUTRES MATERIELS DE BUREAU</t>
  </si>
  <si>
    <t>21848</t>
  </si>
  <si>
    <t>AUTRES IMMOBILISATIONS CORPORELLES MATERIEL DE BUREAU ET MOBILIERS SCOLAIRES</t>
  </si>
  <si>
    <t>21841</t>
  </si>
  <si>
    <t>AUTRES IMMOBILISATIONS CORPORELLES AUTRE MATERIEL INFORMATIQUE</t>
  </si>
  <si>
    <t>21838</t>
  </si>
  <si>
    <t>AUTRES IMMOBILISATIONS CORPORELLES MATERIEL INFORMATIQUE SCOLAIRE</t>
  </si>
  <si>
    <t>21831</t>
  </si>
  <si>
    <t>MATERIEL DE TRANSPORT FERROVIERE</t>
  </si>
  <si>
    <t>21821</t>
  </si>
  <si>
    <t>AUTRES IMMOBILISATIONS CORPORELLES INSTAL GENERALE, AGENCE. ET AMENAGE.</t>
  </si>
  <si>
    <t>2181</t>
  </si>
  <si>
    <t>AUTRE MATERIEL TECHNIQUE</t>
  </si>
  <si>
    <t>21578</t>
  </si>
  <si>
    <t>MATERIEL TECHNIQUE SCOLAIRE</t>
  </si>
  <si>
    <t>21572</t>
  </si>
  <si>
    <t>MATERIEL FERROVIAIRE</t>
  </si>
  <si>
    <t>21571</t>
  </si>
  <si>
    <t>RESEAUX DIVERS(ROM)</t>
  </si>
  <si>
    <t>2153</t>
  </si>
  <si>
    <t>INSTALLATIONS DE VOIRIE (ROM)</t>
  </si>
  <si>
    <t>2152</t>
  </si>
  <si>
    <t>INSTALLATIONS GENERALES AGENCEMENTS, AMENAGTS  CONSTRUCTIONS - BATIMENTS PUBLICS</t>
  </si>
  <si>
    <t>21351</t>
  </si>
  <si>
    <t>AUTRES BATIMENTS PUBLICS</t>
  </si>
  <si>
    <t>21318</t>
  </si>
  <si>
    <t>TERRAINS BATIS</t>
  </si>
  <si>
    <t>2115</t>
  </si>
  <si>
    <t>TERRAINS NUS</t>
  </si>
  <si>
    <t>2111</t>
  </si>
  <si>
    <t>CONCESSIONS ET DROITS SIMILAIRES</t>
  </si>
  <si>
    <t>2051</t>
  </si>
  <si>
    <t>2033</t>
  </si>
  <si>
    <t>A 4</t>
  </si>
  <si>
    <t>A 3</t>
  </si>
  <si>
    <t>REMBOURSEMENTS SUR FRAIS DE FONCTIONNEMENT DES GROUPES D'ELUS</t>
  </si>
  <si>
    <t>65869</t>
  </si>
  <si>
    <t>DOTATION GENERALE DE DECENTRALISATION DGD</t>
  </si>
  <si>
    <t>7461</t>
  </si>
  <si>
    <t>TAXE CERTIF. IMMAT VEHICULES</t>
  </si>
  <si>
    <t>7344</t>
  </si>
  <si>
    <t>ETAT COMPENSATION AU TITRE DES EXONERATIONS FDL</t>
  </si>
  <si>
    <t>74835</t>
  </si>
  <si>
    <t>TICPE 2EME PART</t>
  </si>
  <si>
    <t>7383</t>
  </si>
  <si>
    <t>DGD FORMATION PROFESSIONNELLE  ET APPRENTISSAGE</t>
  </si>
  <si>
    <t>7451</t>
  </si>
  <si>
    <t>RECOUVREMENT SUR CREANCES ADMISES EN NON VALEUR</t>
  </si>
  <si>
    <t>7714</t>
  </si>
  <si>
    <t>MANDATS ANNULES (SUR EXERCICES ANTERIEURS) OU ATTEINTS PAR LA DECHEANCE QUADRIEN</t>
  </si>
  <si>
    <t>773</t>
  </si>
  <si>
    <t>ETAT COMPENSATION AU TITRE DE LA CET</t>
  </si>
  <si>
    <t>74833</t>
  </si>
  <si>
    <t>TAXE ADDITIONNELLE AUX DROITS DE MUTATION</t>
  </si>
  <si>
    <t>7381</t>
  </si>
  <si>
    <t>CVAE ENTREPRISES</t>
  </si>
  <si>
    <t>73112</t>
  </si>
  <si>
    <t>AUTRES PRODUITS FINANCIERS</t>
  </si>
  <si>
    <t>7688</t>
  </si>
  <si>
    <t>REPRISES SUR AMORTISSEMENTS DES IMMOBILISATIONS INCORPORELLES ET CORPORELLES</t>
  </si>
  <si>
    <t>7811</t>
  </si>
  <si>
    <t>DCRTP</t>
  </si>
  <si>
    <t>74832</t>
  </si>
  <si>
    <t>TRANSFERTS DE CHARGES DE FONCTIONNEMENT</t>
  </si>
  <si>
    <t>791</t>
  </si>
  <si>
    <t>REPRISES SUR PROVISIONS POUR DEPRECIATION DES ACTIFS CIRCULANTS</t>
  </si>
  <si>
    <t>7817</t>
  </si>
  <si>
    <t>DOTATION FORFAITAIRE</t>
  </si>
  <si>
    <t>7411</t>
  </si>
  <si>
    <t>IFER</t>
  </si>
  <si>
    <t>73114</t>
  </si>
  <si>
    <t>AUTRES IMPOTS LOCAUX OU ASSIMILES</t>
  </si>
  <si>
    <t>7318</t>
  </si>
  <si>
    <t>QUOTE PART DES SUBVENTIONS D INVESTISSEMENT TRANSFEREES AU RESULTAT DE L'EXERCIC</t>
  </si>
  <si>
    <t>777</t>
  </si>
  <si>
    <t>TAXE INTERIEURE DE CONSOMMATION SUR PRODUITS ENERGETIQUES</t>
  </si>
  <si>
    <t>732</t>
  </si>
  <si>
    <t>7768</t>
  </si>
  <si>
    <t>CONTRIBUTION AU DEVELOPPEMENT DE L'APPRENTISSAGE</t>
  </si>
  <si>
    <t>7382</t>
  </si>
  <si>
    <t>DOTATION DU FONDS NATIONAL DE DEVELOPPT ET DE MODERNISATION DE L'APPRENTISSAGE</t>
  </si>
  <si>
    <t>7452</t>
  </si>
  <si>
    <t>PRODUITS DES CESSIONS D'IMMOBILISATIONS</t>
  </si>
  <si>
    <t>775</t>
  </si>
  <si>
    <t>FDS PEREQ RESSOURCES REGION</t>
  </si>
  <si>
    <t>73122</t>
  </si>
  <si>
    <t>FNGIR</t>
  </si>
  <si>
    <t>73121</t>
  </si>
  <si>
    <t>RESSOURCES FP ET APP</t>
  </si>
  <si>
    <t>7384</t>
  </si>
  <si>
    <t>INTERETS-RATTACHEMENTS ICNE</t>
  </si>
  <si>
    <t>66112</t>
  </si>
  <si>
    <t>CREANCES ETEINTES</t>
  </si>
  <si>
    <t>6542</t>
  </si>
  <si>
    <t>AUTRES CHARGES DIVERSES</t>
  </si>
  <si>
    <t>65888</t>
  </si>
  <si>
    <t>CREANCES ADMISES EN NON VALEUR</t>
  </si>
  <si>
    <t>6541</t>
  </si>
  <si>
    <t>DIFFERENCES SUR REALISATIONS (POSITIVES) TRANSFEREES EN INVESTISSEMENT</t>
  </si>
  <si>
    <t>6761</t>
  </si>
  <si>
    <t>INTERETS DES AUTRES DETTES</t>
  </si>
  <si>
    <t>6618</t>
  </si>
  <si>
    <t>TITRES ANNULES SUR EXERCICES ANTERIEURS</t>
  </si>
  <si>
    <t>673</t>
  </si>
  <si>
    <t>DOTATIONS AUX PROVISIONS POUR RISQUES ET CHARGES FINANCIERS</t>
  </si>
  <si>
    <t>6865</t>
  </si>
  <si>
    <t>FRAIS DE FONCT GPES ELUS -FRAIS DE PERSONNEL</t>
  </si>
  <si>
    <t>65861</t>
  </si>
  <si>
    <t>DOTATIONS AUX PROVISIONS POUR DEPRECIATION DES ACTIFS CIRCULANTS</t>
  </si>
  <si>
    <t>6817</t>
  </si>
  <si>
    <t>CHARGES EXCEPTIONNELLES POUR INTERETS MORATOIRES ET PENALITES SUR MARCHES</t>
  </si>
  <si>
    <t>6711</t>
  </si>
  <si>
    <t>DOTATIONS AUX AMORTISSEMENTS DES IMMOBILISATIONS INCORPORELLES ET CORPORELLES</t>
  </si>
  <si>
    <t>6811</t>
  </si>
  <si>
    <t>INTERETS REGLES A L'ECHEANCE</t>
  </si>
  <si>
    <t>66111</t>
  </si>
  <si>
    <t>VALEURS COMPTABLES DES IMMOBILISATIONS CEDEES</t>
  </si>
  <si>
    <t>675</t>
  </si>
  <si>
    <t>OP CPTE TIERS IUT ARLES</t>
  </si>
  <si>
    <t>4582063</t>
  </si>
  <si>
    <t>OP CPTE TIERS ECOLE MINES</t>
  </si>
  <si>
    <t>4582083</t>
  </si>
  <si>
    <t>EMPRUNTS OBLIGATAIRES REMBOURSABLES IN FINE</t>
  </si>
  <si>
    <t>16311</t>
  </si>
  <si>
    <t>OPERATIONS AFFERENTES A L'EMPRUNT</t>
  </si>
  <si>
    <t>OP CPTE TIERS UFR STAPS</t>
  </si>
  <si>
    <t>4582113</t>
  </si>
  <si>
    <t>OP CPTE TIERS IUT DIGNE</t>
  </si>
  <si>
    <t>4582073</t>
  </si>
  <si>
    <t>204412</t>
  </si>
  <si>
    <t>AUTRES PRODUITS EXCEPTIONNELS</t>
  </si>
  <si>
    <t>778</t>
  </si>
  <si>
    <t>768</t>
  </si>
  <si>
    <t>TAXE SUR LES CERTIFICATS D'IMMATRICULATION DES VEHICULES</t>
  </si>
  <si>
    <t>7342</t>
  </si>
  <si>
    <t>REVERSEMENTS OBLIGATOIRE DE LA FISCALITE</t>
  </si>
  <si>
    <t>73981</t>
  </si>
  <si>
    <t>DOTATIONS AUX PROVISIONS POUR RISQUES ET CHARGES DE FONCTIONNEMENT</t>
  </si>
  <si>
    <t>6815</t>
  </si>
  <si>
    <t/>
  </si>
  <si>
    <t>SUBVENTIONS D'EQUIPEMENT EN NATURE - ORGANISMES PUBLICS</t>
  </si>
  <si>
    <t>20441</t>
  </si>
  <si>
    <t>(2) Lorsque la colonne "crédits sans emploi" fait apparaître un montant négatif, cela signifie que les réalisations ont été supérieures aux recettes.</t>
  </si>
  <si>
    <t>(1) Détailler les articles utilisés conformément au plan des comptes.</t>
  </si>
  <si>
    <t>Pour information R002 Excédent de fonct. reporté de N-1</t>
  </si>
  <si>
    <t>TOTAL DES RECETTES DE FONCTIONNEMENT</t>
  </si>
  <si>
    <t>TOTAL DES OPERATIONS D'ORDRE</t>
  </si>
  <si>
    <t>OPERATIONS D'ORDRE DE TRANSFERT ENTRE SECTIONS (F)</t>
  </si>
  <si>
    <t>042</t>
  </si>
  <si>
    <t>TOTAL DES OPERATIONS REELLES ET MIXTES = A+B+C+D</t>
  </si>
  <si>
    <t>REPRISES SUR AMORTISSEMENTS ET PROVISIONS</t>
  </si>
  <si>
    <t>78</t>
  </si>
  <si>
    <t>PRODUITS EXCEPTIONNELS (C)</t>
  </si>
  <si>
    <t>77</t>
  </si>
  <si>
    <t>PRODUITS FINANCIERS (B)</t>
  </si>
  <si>
    <t>76</t>
  </si>
  <si>
    <t>emploi (2)</t>
  </si>
  <si>
    <t>Rattachements</t>
  </si>
  <si>
    <t>ouverts</t>
  </si>
  <si>
    <t>Recettes employées (ou restant à employer)</t>
  </si>
  <si>
    <t>Art</t>
  </si>
  <si>
    <t>RECETTES DE GESTION DES SERVICES REGIONAUX</t>
  </si>
  <si>
    <t>DETAIL PAR ARTICLES DES CHAPITRES</t>
  </si>
  <si>
    <t>B2</t>
  </si>
  <si>
    <t>B2 - SECTION DE FONCTIONNEMENT - RECETTES</t>
  </si>
  <si>
    <t>III</t>
  </si>
  <si>
    <t>III - VOTE DU COMPTE ADMINISTRATIF</t>
  </si>
  <si>
    <t>TOTAL GESTION DES SERVICES (A)= 70+731+73+74+75+013</t>
  </si>
  <si>
    <t>ATTENUATIONS DE CHARGES</t>
  </si>
  <si>
    <t>013</t>
  </si>
  <si>
    <t>AUTRES PRODUITS DE GESTION COURANTE</t>
  </si>
  <si>
    <t>75</t>
  </si>
  <si>
    <t>DOTATIONS, SUBVENTIONS ET PARTICIPATIONS</t>
  </si>
  <si>
    <t>74</t>
  </si>
  <si>
    <t>IMPOSITIONS DIRECTES</t>
  </si>
  <si>
    <t>731</t>
  </si>
  <si>
    <t>IMPOTS ET TAXES (sauf C/.731)</t>
  </si>
  <si>
    <t>73</t>
  </si>
  <si>
    <t>PRODUITS DES SERVICES, DU DOMAINE ET VENTES DIVERSES</t>
  </si>
  <si>
    <t>70</t>
  </si>
  <si>
    <t>votés</t>
  </si>
  <si>
    <t>002 Résultat de fonc. reporté N-1</t>
  </si>
  <si>
    <t>TOTAL DES DEPENSES DE FONCTIONNEMENT (=Total des opérations réelles et d'ordres) A+B+C+D+A'+B'+C'+D'+E+F</t>
  </si>
  <si>
    <t>TOTAL DES OPERATIONS D'ORDRE = E+F</t>
  </si>
  <si>
    <t>VIREMENT A LA SECTION D'INVESTISSEMENT(F)</t>
  </si>
  <si>
    <t>OPERATIONS D'ORDRE DE TRANSFERT ENTRE SECTIONS(E)</t>
  </si>
  <si>
    <t>sans emploi</t>
  </si>
  <si>
    <t>Crédits employés (ou restant à employer)</t>
  </si>
  <si>
    <t>GESTION DES SERVICES REGIONAUX</t>
  </si>
  <si>
    <t xml:space="preserve">OPERATIONS D'ORDRES - TOTAL DES OPERATIONS REELLES ET DES OPERATIONS D'ORDRES - </t>
  </si>
  <si>
    <t>DETAIL PAR ARTICLE DES CHAPITRES</t>
  </si>
  <si>
    <t>B1</t>
  </si>
  <si>
    <t>B1 - SECTION DE FONCTIONNEMENT - DEPENSES</t>
  </si>
  <si>
    <t>TOTAL OPERATIONS REELLES ET MIXTES = A'+B'+C'+D'</t>
  </si>
  <si>
    <t>DOTATIONS AUX AMORTISSEMENTS ET PROVISIONS (D')</t>
  </si>
  <si>
    <t>68</t>
  </si>
  <si>
    <t>CHARGES EXCEPTIONNELLES (C')</t>
  </si>
  <si>
    <t>CHARGES FINANCIERES (B')</t>
  </si>
  <si>
    <t>TOTAL DES DEPENSES DE GESTION DES SERVICES (A') = (011+012+014+65+6586)</t>
  </si>
  <si>
    <t>FRAIS DE FONCTIONNEMENT DES GROUPES D'ELUS</t>
  </si>
  <si>
    <t>6586</t>
  </si>
  <si>
    <t>AUTRES CHARGES DE GESTION COURANTE</t>
  </si>
  <si>
    <t>ATTENUATIONS DE PRODUITS</t>
  </si>
  <si>
    <t>014</t>
  </si>
  <si>
    <t>CHARGES DE PERSONNEL ET FRAIS ASSIMILES</t>
  </si>
  <si>
    <t>CHARGES A CARACTERE GENERAL</t>
  </si>
  <si>
    <t>Hors le cadre d'une autorisation d'engagement</t>
  </si>
  <si>
    <t>OPERATIONS REELLES - GESTION DES SERVICES REGIONAUX</t>
  </si>
  <si>
    <t>TOTAL OPERATIONS REELLES ET MIXTES = A+B+C+D</t>
  </si>
  <si>
    <t>DOTATIONS AUX AMORTISSEMENTS ET PROVISIONS (D)</t>
  </si>
  <si>
    <t>CHARGES EXCEPTIONNELLES (C)</t>
  </si>
  <si>
    <t>CHARGES FINANCIERES (B)</t>
  </si>
  <si>
    <t>TOTAL DES DEPENSES DE GESTION DES SERVICES (A) = (011+012+014+65+6586)</t>
  </si>
  <si>
    <t>Dans le cadre d'une autorisation d'engagement</t>
  </si>
  <si>
    <t>(2) Pour mémoire, crédits ouverts au budget mais ne faisant pas l'objet d'émission de titres ou des mandats (opérations sans réalisations)</t>
  </si>
  <si>
    <t>(1) Crédits annulés (col5) = crédits ouverts (col1) - crédits employés ou à employer (col2+col3+col4). Lorsque la colonne "crédits sans emploi" fait apparaître, en recettes, un mo,ntant négatif, celma signifique que les réalisations on été supérieures aux recettes cotées.</t>
  </si>
  <si>
    <t>Pour information</t>
  </si>
  <si>
    <t>OPERATIONS D'ORDRE DE TRANSFERT ENTRE SECTIONS</t>
  </si>
  <si>
    <t>PRODUITS EXCEPTIONNELS</t>
  </si>
  <si>
    <t>PRODUITS FINANCIERS</t>
  </si>
  <si>
    <t>IMPOTS ET TAXES (hors 731)</t>
  </si>
  <si>
    <t>RECETTES DE L'EXERCICE</t>
  </si>
  <si>
    <t>Virement à la section d'invest.(2)</t>
  </si>
  <si>
    <t>DOTATIONS AUX AMORTISSEMENTS ET PROVISIONS</t>
  </si>
  <si>
    <t>CHARGES EXCEPTIONNELLES</t>
  </si>
  <si>
    <t>CHARGES FINANCIERES</t>
  </si>
  <si>
    <t>AUTRES CHARGES DE GESTION COURANTE (hors 6586)</t>
  </si>
  <si>
    <t>DEPENSES DE L'EXERCICE</t>
  </si>
  <si>
    <t>emploi (1)</t>
  </si>
  <si>
    <t>Chapitres</t>
  </si>
  <si>
    <t>B</t>
  </si>
  <si>
    <t>B 1 - SECTION DE FONCTIONNEMENT - VUE D'ENSEMBLE</t>
  </si>
  <si>
    <t>(2) Les dépenses sont égales aux recettes</t>
  </si>
  <si>
    <t>(1) A détailler conformément au plan des comptes</t>
  </si>
  <si>
    <t>RECETTES (2)</t>
  </si>
  <si>
    <t>DEPENSES (2)</t>
  </si>
  <si>
    <t>Art (1)</t>
  </si>
  <si>
    <t>(opérations d'ordre à l'intérieur de la section d'investissement)</t>
  </si>
  <si>
    <t>OPERATIONS PATRIMONIALES</t>
  </si>
  <si>
    <t>A6</t>
  </si>
  <si>
    <t>A 6 - SECTION D'INVESTISSEMENT</t>
  </si>
  <si>
    <t>A5</t>
  </si>
  <si>
    <t>SECTION D'INVESTISSEMENT - EQUILIBRE DES OPERATIONS FINANCIERES - RECETTES</t>
  </si>
  <si>
    <t>SECTION D'INVESTISSEMENT - EQUILIBRE DES OPERATIONS FINANCIERES - DEPENSES</t>
  </si>
  <si>
    <t>(2) Les recettes sont égales aux dépenses de chaque opération sous mandat.</t>
  </si>
  <si>
    <t>(1) A la clôture de l'opération, les crédits ouverts non consommés sont considérés comme ayant été non employés au cours de l'exercice. En cas de déficit, le solde s'obtient par l'inscription d'une recette dans la rubrique " financement par la région "</t>
  </si>
  <si>
    <t>UFR STAPS</t>
  </si>
  <si>
    <t>ECOLE DES MINES</t>
  </si>
  <si>
    <t>IUT DIGNE</t>
  </si>
  <si>
    <t>IUT ARLES</t>
  </si>
  <si>
    <t>TOTAL RECETTES (2)</t>
  </si>
  <si>
    <t>TOTAL DEPENSES (2)</t>
  </si>
  <si>
    <t>Cumul des</t>
  </si>
  <si>
    <t>Chap</t>
  </si>
  <si>
    <t>A4 - OPERATIONS POUR LE COMPTE DE TIERS HORS LE CADRE D'UNE AUTORISATION DE PROGRAMME</t>
  </si>
  <si>
    <t>3ème TRANCHE ESIL</t>
  </si>
  <si>
    <t>A4 - OPERATIONS POUR LE COMPTE DE TIERS DANS LE CADRE D'UNE AUTORISATION DE PROGRAMME</t>
  </si>
  <si>
    <t>OPERATIONS POUR LE COMPTE DE TIERS</t>
  </si>
  <si>
    <t>A4 - SECTION D'INVESTISSEMENT</t>
  </si>
  <si>
    <t>(4) Lorsque la colonne " crédits sans emploi " fait apparaître un montant négatif, cela signifie que les réalisations ont été supérieures aux recettes votées.</t>
  </si>
  <si>
    <t>(3) Exceptionnellement, les comptes 20, 21 et 23 constituent des recettes réelles en cas de réduction ou d'annulation de mandats donnant lieu à reversement.</t>
  </si>
  <si>
    <t xml:space="preserve">     Il est reporté pour mémoire en recettes dans le tableau de l'équilibre des opérations financières tout comme le compte 1644-9.</t>
  </si>
  <si>
    <t>(2) Le compte 166 retrace les crédits ouverts en recettes au titre du refinancement de la dette.</t>
  </si>
  <si>
    <t>(1) Détailler les articles conformément au plan de comptes.</t>
  </si>
  <si>
    <t>IMMOBILISATIONS EN COURS(3)</t>
  </si>
  <si>
    <t>IMMOBILISATIONS RECUES EN AFFECTATION(3)</t>
  </si>
  <si>
    <t>22</t>
  </si>
  <si>
    <t>IMMOBILISATIONS CORPORELLES(3)</t>
  </si>
  <si>
    <t>SUBVENTIONS D'EQUIPEMENT VERSEES(3)</t>
  </si>
  <si>
    <t>IMMOBILISATIONS INCORPORELLES(3)</t>
  </si>
  <si>
    <t>REFINANCEMENT DE DETTE(2)</t>
  </si>
  <si>
    <t>EMPRUNTS ET DETTES ASSIMILEES</t>
  </si>
  <si>
    <t>SUBVENTIONS D'INVESTISSEMENT</t>
  </si>
  <si>
    <t>13</t>
  </si>
  <si>
    <t>emploi (4)</t>
  </si>
  <si>
    <t>/art</t>
  </si>
  <si>
    <t>Libellé(1)</t>
  </si>
  <si>
    <t>Financement des équipements</t>
  </si>
  <si>
    <t>A3 - RECETTES D'EQUIPEMENT - Détail des chapitres</t>
  </si>
  <si>
    <t>A3 - RECETTES D'EQUIPEMENT</t>
  </si>
  <si>
    <t>SECTION D'INVESTISSEMENT</t>
  </si>
  <si>
    <t>(5) Indiquer le signe algébrique.</t>
  </si>
  <si>
    <t>Recettes - Dépenses</t>
  </si>
  <si>
    <t>En cumulé</t>
  </si>
  <si>
    <t>Pour l'exerice</t>
  </si>
  <si>
    <t>Solde du financement</t>
  </si>
  <si>
    <t>(3) Obligatoirement annulés en fin d'opération.</t>
  </si>
  <si>
    <t>(2) Si la région constate des restes à réaliser sur les AP/CP.</t>
  </si>
  <si>
    <t>16...</t>
  </si>
  <si>
    <t>13...</t>
  </si>
  <si>
    <t>SUBVENTIONS D'INVESTISSEMENT (Sauf 138)</t>
  </si>
  <si>
    <t>TOTAL RECETTES AFFECTEES</t>
  </si>
  <si>
    <t>réalisations (3)</t>
  </si>
  <si>
    <t>au 31/12 (2)</t>
  </si>
  <si>
    <t>l'exercice</t>
  </si>
  <si>
    <t>Articles de recettes (1)</t>
  </si>
  <si>
    <t>Réalisations de</t>
  </si>
  <si>
    <t>Pour mémoire</t>
  </si>
  <si>
    <t>Eléments afférents à l'exercice</t>
  </si>
  <si>
    <t xml:space="preserve">FINANCEMENT EXTERNE (pour information)(facultatif) </t>
  </si>
  <si>
    <t>23...</t>
  </si>
  <si>
    <t>IMMOBILISATIONS EN COURS</t>
  </si>
  <si>
    <t>21...</t>
  </si>
  <si>
    <t>IMMOBILISATIONS CORPORELLES</t>
  </si>
  <si>
    <t>204...</t>
  </si>
  <si>
    <t>SUBVENTIONS D'EQUIPEMENT VERSEES</t>
  </si>
  <si>
    <t>20...</t>
  </si>
  <si>
    <t>IMMOBILISATIONS INCORPORELLES</t>
  </si>
  <si>
    <t>Art. (1)</t>
  </si>
  <si>
    <t>AFFERENTE A L'AUTORISATION DE PROGRAMME</t>
  </si>
  <si>
    <t>CHAPITRE D'OPERATION D'EQUIPEMENT N° :</t>
  </si>
  <si>
    <t>A2 - SECTION D'INVESTISSEMENT - EQUIPEMENTS REGIONAUX</t>
  </si>
  <si>
    <t>A1 - SUBVENTIONS D'EQUIPEMENT VERSEES HORS LE CADRE D'UNE AP</t>
  </si>
  <si>
    <t>Travaux en cours</t>
  </si>
  <si>
    <t>Immob. reçues en affectation</t>
  </si>
  <si>
    <t>Immobilisations corporelles</t>
  </si>
  <si>
    <t>Immobilisations incorporelles (hors c/ 204)</t>
  </si>
  <si>
    <t>A1 - DEPENSES NON INDIVIDUALISEES EN OPERATIONS D'EQUIPEMENT HORS LE CADRE D'UNE AUTORISATION DE PROGRAMME</t>
  </si>
  <si>
    <t>A1 - SUBVENTIONS D'EQUIPEMENT VERSEES DANS LE CADRE D'UNE AP</t>
  </si>
  <si>
    <t>Mandats émis</t>
  </si>
  <si>
    <t>A1 - DEPENSES NON INDIVIDUALISEES EN OPERATIONS D'EQUIPEMENT DANS LE CADRE D'UNE AUTORISATION DE PROGRAMME</t>
  </si>
  <si>
    <t>A1</t>
  </si>
  <si>
    <t>A1 - DEPENSES D'EQUIPEMENT NON INDIVIDUALISEES DANS UN CHAPITRE D'OPERATION</t>
  </si>
  <si>
    <t>(3) Pour mémoire, crédits votés au budget mais ne faisant pas l'objet d'émission de titres ou de mandats (opérations sans réalisations)</t>
  </si>
  <si>
    <t>(2) col 4 = col 1 - (col 2+col 3). Lorsque la colonne " crédits sans emploi " fait apparaître, en recettes, un montant négatif, cela signifie que les réalisations ont été supérieures aux recettes votées.</t>
  </si>
  <si>
    <t xml:space="preserve">(1) Dépenses engagées non mandatées ou recettes justifiées non titrées </t>
  </si>
  <si>
    <t>001 Solde d'exécution reporté N-1</t>
  </si>
  <si>
    <t>1068 Excédent de fonc.capitalisé N-1</t>
  </si>
  <si>
    <t>Opérations patrimoniales</t>
  </si>
  <si>
    <t>Dont virement de la section de fonctionnement (3)</t>
  </si>
  <si>
    <t>Dont Op. d'ordre de transfert entre sections</t>
  </si>
  <si>
    <t>Dont Opérations réelles</t>
  </si>
  <si>
    <t>Recettes financières</t>
  </si>
  <si>
    <t>Opérations pour compte de tiers</t>
  </si>
  <si>
    <t>Recettes d'équipement</t>
  </si>
  <si>
    <t>au 31/12 (1)</t>
  </si>
  <si>
    <t>Nature</t>
  </si>
  <si>
    <t>RECETTES - réalisations et restes à réaliser</t>
  </si>
  <si>
    <t>Dont opérations d'ordre de section à section</t>
  </si>
  <si>
    <t>Dont opérations réelles</t>
  </si>
  <si>
    <t>Dépenses financières (total)</t>
  </si>
  <si>
    <t>Subvention d'équipement à verser (c/204)</t>
  </si>
  <si>
    <t>- Individualisées en programme d'équipement</t>
  </si>
  <si>
    <t>- Non individualisées en programme d'équipement</t>
  </si>
  <si>
    <t>Dépenses d'équipement (total)</t>
  </si>
  <si>
    <t>DEPENSES - réalisations et restes à réaliser -</t>
  </si>
  <si>
    <t>A</t>
  </si>
  <si>
    <t>A - 1 - SECTION D'INVESTISSEMENT - VUE D'ENSEMBLE</t>
  </si>
  <si>
    <t>(2) Dans la limite maximale de 7,5% des dépenses réelles de la section</t>
  </si>
  <si>
    <t>(2) Rayer la mention inutile</t>
  </si>
  <si>
    <t>(1) A compléter par "du chapitre" ou " de l'article"</t>
  </si>
  <si>
    <t>- cumulé de l'exercice précédent (BP+BS+DM+RAR N-1) (2)</t>
  </si>
  <si>
    <t xml:space="preserve">   V  - La comparaison s'effectue par rapport au budget:</t>
  </si>
  <si>
    <t xml:space="preserve">   de pratiquer des virements de crédits de paiement de chapitre à chapitre.</t>
  </si>
  <si>
    <t xml:space="preserve">   IV  - En l'absence de mention au paragraphe III ci-dessus, le président est réputé ne pas avoir reçu l'autorisation de l'assemblée délibérante</t>
  </si>
  <si>
    <t>…………………………………………………………………………………………………………………………………………………………………………….</t>
  </si>
  <si>
    <t xml:space="preserve">   III  - L'assemblée délibérante a autorisé le président à opérer des virements de crédits de chapitre à chapitre dans les limites suivantes (3):</t>
  </si>
  <si>
    <t xml:space="preserve">   sans chapitre d'opération.</t>
  </si>
  <si>
    <t xml:space="preserve">   II  - En l'absence de mention au paragraphe I ci-dessus, le budget est réputé voté par chapitre, et, en section d'investissement, </t>
  </si>
  <si>
    <t>La liste des articles spécialisés sur lesquels l'ordonnateur ne peut procéder à des virements d'article à article est la suivante :</t>
  </si>
  <si>
    <t>- avec (sans) vote formel sur chacun des chapitres (2)</t>
  </si>
  <si>
    <t>- avec les options listées en page III</t>
  </si>
  <si>
    <t>- au niveau (1)                                                           pour la section de fonctionnement.</t>
  </si>
  <si>
    <t>- au niveau (1)                                                           pour la section d'investissement ;</t>
  </si>
  <si>
    <t xml:space="preserve">   I  - L'assemblée délibérante a décidé de voter le budget (crédits de paiement afférents à une AP/AE ou crédits hors AP/AE) par nature:</t>
  </si>
  <si>
    <t>002 Résultat de fonctionnement reporté N-1</t>
  </si>
  <si>
    <t>Sous-total des opérations d'ordre</t>
  </si>
  <si>
    <t>IMPOTS ET TAXES (hors c/.731)</t>
  </si>
  <si>
    <t>Sous-total des opérations réelles</t>
  </si>
  <si>
    <t>Recettes de fonctionnement - Total</t>
  </si>
  <si>
    <t>Opérations d'ordre</t>
  </si>
  <si>
    <t>Opérations réelles</t>
  </si>
  <si>
    <t>(2) Cette opération est sans réalisation et ne donne pas lieu à émission d'un titre ou d'un mandat</t>
  </si>
  <si>
    <t>(1) Exceptionnellement, les comptes 20, 21 et 23 sont en recettes réelles en cas de réduction ou d'annulation de mandats donnant lieu à reversement</t>
  </si>
  <si>
    <t>1068 Excédent de fonctionnement capitalisé N-1</t>
  </si>
  <si>
    <t>041</t>
  </si>
  <si>
    <t>OPERATIONS D'ORDREE DE TRANSFERT ENTRE SECTIONS</t>
  </si>
  <si>
    <t>040</t>
  </si>
  <si>
    <t>VIREMENT DE LA SECTION DE FONCTIONNEMENT (2)</t>
  </si>
  <si>
    <t>Opération pour c/ de tiers</t>
  </si>
  <si>
    <t>45</t>
  </si>
  <si>
    <t>IMMOBILISATIONS EN COURS (1)</t>
  </si>
  <si>
    <t>IMMOBILISATIONS RECUES EN AFFECTATION (1)</t>
  </si>
  <si>
    <t>IMMOBILISATIONS CORPORELLES (1)</t>
  </si>
  <si>
    <t>SUBVENTIONS D'EQUIPEMENT VERSEES (1)</t>
  </si>
  <si>
    <t>IMMOBILISATIONS INCORPORELLES (hors c/.204)(1)</t>
  </si>
  <si>
    <t>DOTATIONS, FONDS DIVERS ET RESERVES (hors c/.1068)</t>
  </si>
  <si>
    <t>Recettes d' investissement - Total</t>
  </si>
  <si>
    <t>(y compris restes à réaliser N-1)</t>
  </si>
  <si>
    <t>TITRES EMIS</t>
  </si>
  <si>
    <t>2) BALANCE GENERALE</t>
  </si>
  <si>
    <t>II</t>
  </si>
  <si>
    <t>II - PRESENTATION GENERALE</t>
  </si>
  <si>
    <t>(1) Cette opération est sans réalisation et ne donne pas lieu à émission d'un titre ni d'un mandat</t>
  </si>
  <si>
    <t>VIREMENT A LA SECTION D'INVESTISSEMENT (1)</t>
  </si>
  <si>
    <t>Depenses de fonctionnement - Total</t>
  </si>
  <si>
    <t>OP. POUR COMPTE DE TIERS</t>
  </si>
  <si>
    <t>CHAP. D'OPERATION D'EQUIPEMENT (total)</t>
  </si>
  <si>
    <t>IMMOBILISATIONS EN COURS (hors opérations)</t>
  </si>
  <si>
    <t>IMMOBILISATIONS RECUES EN AFFECTATION</t>
  </si>
  <si>
    <t>IMMOBILISATIONS CORPORELLES (hors opérations)</t>
  </si>
  <si>
    <t>IMMOBILISATIONS INCORPORELLES (hors opérations et c/204)</t>
  </si>
  <si>
    <t>Dépenses d'investissement - Total</t>
  </si>
  <si>
    <t>MANDATS EMIS</t>
  </si>
  <si>
    <t>TOTAL DES DEPENSES DE FONCTIONNEMENT</t>
  </si>
  <si>
    <t>R002</t>
  </si>
  <si>
    <t>D002</t>
  </si>
  <si>
    <t>RESULTAT REPORTE DE N-1</t>
  </si>
  <si>
    <t>TOTAL RECETTES DE L'EXERCICE</t>
  </si>
  <si>
    <t>TOTAL DEPENSES DE L'EXERCICE</t>
  </si>
  <si>
    <t>AUTOFINANCEMENT DEGAGE :</t>
  </si>
  <si>
    <t>TOTAL RECETTES D'ORDRE</t>
  </si>
  <si>
    <t>TOTAL DEPENSES D'ORDRE</t>
  </si>
  <si>
    <t>042 Opé.d'ordre de transferts entre sections</t>
  </si>
  <si>
    <t>023 Virement à la section d'investissement(1)</t>
  </si>
  <si>
    <t>SOLDE DES OPERATIONS REELLES ET MIXTES:</t>
  </si>
  <si>
    <t>TOTAL RECETTES REELLES ET MIXTES</t>
  </si>
  <si>
    <t>TOTAL DEPENSES REELLES ET MIXTES</t>
  </si>
  <si>
    <t>78 Reprises sur dotations aux provisions</t>
  </si>
  <si>
    <t>68 Dotations aux provisions</t>
  </si>
  <si>
    <t>Résultat exceptionnel = VI-V</t>
  </si>
  <si>
    <t>77 Produits exceptionnels (VI)</t>
  </si>
  <si>
    <t>67 Charges exceptionnelles (V)</t>
  </si>
  <si>
    <t>Résultat financier = IV-III</t>
  </si>
  <si>
    <t>76 Produits financiers (IV)</t>
  </si>
  <si>
    <t>66 Charges financières (III)</t>
  </si>
  <si>
    <t>Résultat courant non financier = II-I</t>
  </si>
  <si>
    <t>Total recettes de gestion des services (II)</t>
  </si>
  <si>
    <t>Total dépenses de gestion des services (I)</t>
  </si>
  <si>
    <t>013 Atténuation de charges (sauf 6031 et 6611)</t>
  </si>
  <si>
    <t>75 Autres produits de gestion courante</t>
  </si>
  <si>
    <t>74 Dotations,subventions et participations</t>
  </si>
  <si>
    <t>6586 Frais de fonctionnement des groupes d'élus</t>
  </si>
  <si>
    <t>73 Impôts et taxes (hors 731)</t>
  </si>
  <si>
    <t>65 Autres charges de gestion courante</t>
  </si>
  <si>
    <t>731 Impôts locaux</t>
  </si>
  <si>
    <t>014 Atténuation de produits</t>
  </si>
  <si>
    <t>ventes diverses</t>
  </si>
  <si>
    <t>012 Charges de personnel et frais assim.</t>
  </si>
  <si>
    <t>70 Produits des services, du domaine, et</t>
  </si>
  <si>
    <t>011 Charges à caractère général</t>
  </si>
  <si>
    <t>Gestion des services</t>
  </si>
  <si>
    <t>OPERATIONS REELLES</t>
  </si>
  <si>
    <t>(y compris les restes à réaliser N-1)</t>
  </si>
  <si>
    <t>B - SECTION DE FONCTIONNEMENT</t>
  </si>
  <si>
    <t>1B</t>
  </si>
  <si>
    <t xml:space="preserve"> 1) EQUILIBRE FINANCIER DU BUDGET</t>
  </si>
  <si>
    <t>II - PRESENTATION GENERALE DU BUDGET</t>
  </si>
  <si>
    <t>(2) Cette opération est sans réalisation et ne donne pas lieu à émission d'un titre ni d'un mandat</t>
  </si>
  <si>
    <t>(1) Exceptionnellement, les comptes 20, 21, 22 et 23 sont en recettes réelles en cas de déduction ou d'annulation de mandats donnant lieu à reversement</t>
  </si>
  <si>
    <t>TOTAL DES RECETTES D'INVESTISSEMENT</t>
  </si>
  <si>
    <t>TOTAL DES DEPENSES D'INVESTISSEMENT</t>
  </si>
  <si>
    <t>c/ 1068</t>
  </si>
  <si>
    <t>AFFECTATION DE N-1</t>
  </si>
  <si>
    <t>R001</t>
  </si>
  <si>
    <t>D001</t>
  </si>
  <si>
    <t>SOLDE D'EXECUTION REPORTE DE N-1</t>
  </si>
  <si>
    <t>(Solde des opérations d'ordre de section à section=(précédé du signe - si négatif))</t>
  </si>
  <si>
    <t>AUTOFINANCEMENT PROPRE A L'EXERCICE:</t>
  </si>
  <si>
    <t>TOTAL DES RECETTES D'ORDRE</t>
  </si>
  <si>
    <t>TOTAL DES DEPENSES D'ORDRE</t>
  </si>
  <si>
    <t>041 Opérations patrimoniales</t>
  </si>
  <si>
    <t>040 Opé.d'ordre de transferts entre sections</t>
  </si>
  <si>
    <t>021 Virement de la section de fonct.(2)</t>
  </si>
  <si>
    <t>OPERATIONS D'ORDRE</t>
  </si>
  <si>
    <t>(Dépenses réelles - Recettes réelles)</t>
  </si>
  <si>
    <t>BESOIN D'AUTOFINANCEMENT EXPRIME:</t>
  </si>
  <si>
    <t>TOTAL DES RECETTES REELLES</t>
  </si>
  <si>
    <t>TOTAL DES DEPENSES REELLES</t>
  </si>
  <si>
    <t>(participation du tiers)</t>
  </si>
  <si>
    <t xml:space="preserve">45 Opérations pour le compte de tiers </t>
  </si>
  <si>
    <t>45 Opérations pour le compte de tiers</t>
  </si>
  <si>
    <t>Emprunts et dettes assimilées (c/16)</t>
  </si>
  <si>
    <t>Subventions d'équipement reçues (c/13)</t>
  </si>
  <si>
    <t>Dépenses financières (c/16,18,26,27)</t>
  </si>
  <si>
    <t>27 Autres immobilisations financières</t>
  </si>
  <si>
    <t>participations</t>
  </si>
  <si>
    <t>204 Subventions d'équipement versées</t>
  </si>
  <si>
    <t xml:space="preserve">26 Participations et créances rattachées à des </t>
  </si>
  <si>
    <t>ou reçues en affectation (1)</t>
  </si>
  <si>
    <t>(y compris les opérations)</t>
  </si>
  <si>
    <t xml:space="preserve">20, 21, 22 et 23 immob. incorp. corp. en cours </t>
  </si>
  <si>
    <t>Dépenses d'équipement (c/20,21,22,23)</t>
  </si>
  <si>
    <t>18 Compte de liaison : affectation</t>
  </si>
  <si>
    <t>13 Subventions d'investissement</t>
  </si>
  <si>
    <t>Fonds propres d'origine ext. (10 hors 1068)</t>
  </si>
  <si>
    <t>10 Dotations, fonds divers et réserves</t>
  </si>
  <si>
    <t>OPERATIONS REELLES (1)</t>
  </si>
  <si>
    <t>A - SECTION D'INVESTISSEMENT - REALISATIONS</t>
  </si>
  <si>
    <t>1A</t>
  </si>
  <si>
    <t>(1) Il s'agit de la reprise des résultats de l'exercice précédent diminuée de l'affectation en 1068 qui fait l'objet d'un titre lors de l'exercice</t>
  </si>
  <si>
    <t>REPRISE DES RESULTATS ANTERIEURS</t>
  </si>
  <si>
    <t>EN RECETTES</t>
  </si>
  <si>
    <t>EN DEPENSES</t>
  </si>
  <si>
    <t>POUR INFORMATION (1)</t>
  </si>
  <si>
    <t>BUDGET</t>
  </si>
  <si>
    <t>SECTION DE FONCTIONNEMENT</t>
  </si>
  <si>
    <t>ORDRE</t>
  </si>
  <si>
    <t>RELLES ET MIXTES</t>
  </si>
  <si>
    <t>REELLES ET MIXTES</t>
  </si>
  <si>
    <t>TOTAL DES TITRES EMIS</t>
  </si>
  <si>
    <t>TOTAL DES MANDATS EMIS</t>
  </si>
  <si>
    <t>TOTAL DES OPERATIONS REELLES ET D'ORDRE DU BUDGET</t>
  </si>
  <si>
    <t>TOTAL DU BUDGET</t>
  </si>
  <si>
    <t>TOTAL DE LA SECTION DE FONCTIONNEMENT</t>
  </si>
  <si>
    <t>TOTAL DE LA SECTION D'INVESTISSEMENT</t>
  </si>
  <si>
    <t>TITRE EMIS</t>
  </si>
  <si>
    <t>MANDAT EMIS</t>
  </si>
  <si>
    <t>VUE D'ENSEMBLE</t>
  </si>
  <si>
    <t>(2) Suivant le niveau de vote choisi par le Conseil général</t>
  </si>
  <si>
    <t>(IV)</t>
  </si>
  <si>
    <t>SECTION DE FONCTIONNEMENT - TOTAL</t>
  </si>
  <si>
    <t>(III)</t>
  </si>
  <si>
    <t>SECTION D'INVESTISSEMENT - TOTAL</t>
  </si>
  <si>
    <t>Art (2)</t>
  </si>
  <si>
    <t>Titres restant à émettre</t>
  </si>
  <si>
    <t>Chap./</t>
  </si>
  <si>
    <t>RESTES A REALISER - RECETTES</t>
  </si>
  <si>
    <t>(1) A reporter au budget supplémentaire N+1</t>
  </si>
  <si>
    <t>I</t>
  </si>
  <si>
    <t>III+IV</t>
  </si>
  <si>
    <t>I+II</t>
  </si>
  <si>
    <t>DEFICIT</t>
  </si>
  <si>
    <t>EXCEDENT</t>
  </si>
  <si>
    <t>Solde(B)</t>
  </si>
  <si>
    <t>Recettes</t>
  </si>
  <si>
    <t>Dépenses</t>
  </si>
  <si>
    <t>RESULTAT CUMULE = (A)+(B)</t>
  </si>
  <si>
    <t>RESTES A REALISER(1)</t>
  </si>
  <si>
    <t>2 - EXECUTION DU BUDGET</t>
  </si>
  <si>
    <t>I - INFORMATIONS GENERALES</t>
  </si>
  <si>
    <t>(4) Suivant le niveau de vote retenu par le conseil régional</t>
  </si>
  <si>
    <t>(3) Il s'agit d'inscrire l'ensemble des restes à réaliser non compris dans une autorisation de programme ou une autorisation d'engagement et les restes à réaliser relatifs aux crédits de paiement compris dans une autorisation de programme votée, affectée et engagée, liés à des retards de travaux ou au solde des programmes en cours, et adossés à un engagement juridique. Les régions ont la faculté, en effet, d'utiliser la technique des restes à réaliser pour les crédits de paiement compris dans une AP selon les modalités définies dans le règlement budgétaire et financier de la région et dans les cas précités.</t>
  </si>
  <si>
    <t>(II)</t>
  </si>
  <si>
    <t>(I)</t>
  </si>
  <si>
    <t>Art (4)</t>
  </si>
  <si>
    <t>Dépenses engagées non mandatées</t>
  </si>
  <si>
    <t>RESTES A REALISER - DEPENSES (3)</t>
  </si>
  <si>
    <t>RESULTAT N</t>
  </si>
  <si>
    <t xml:space="preserve"> 002 (2)</t>
  </si>
  <si>
    <t>Fonctionnement (total)</t>
  </si>
  <si>
    <t>dont 1068</t>
  </si>
  <si>
    <t>Investissement (total)</t>
  </si>
  <si>
    <t>ou solde (A)</t>
  </si>
  <si>
    <t>ANTERIEURS</t>
  </si>
  <si>
    <t>Résultat</t>
  </si>
  <si>
    <t>REPRISE DES RESULTATS</t>
  </si>
  <si>
    <t>Titre émis</t>
  </si>
  <si>
    <t>Dans l'ensemble des tableaux, les cases grisées ne doivent pas être remplies</t>
  </si>
  <si>
    <t>(2) Les ratios s'appuyant sur l'encours de la dette se calculent à partir du montant de dette au 31/12 N.</t>
  </si>
  <si>
    <t>(1) Voir l'article L.4332-5 du code général des collectivités territoriales. Etabli sur la base de la fiche de répartition de la DGF de l'exercice N-1, sur la base des informations N-2 (transmise par les services préfectoraux)</t>
  </si>
  <si>
    <t>…………………………………………………………………………………………………….</t>
  </si>
  <si>
    <t>Encours de la dette / recettes réelles de fonctionnement</t>
  </si>
  <si>
    <t>11</t>
  </si>
  <si>
    <t>Dépenses d'équipement brut / recettes réelles de fonctionnement</t>
  </si>
  <si>
    <t>Dépenses de fonctionnement et remboursement de la dette en capital / recettes réelles de fonctionnement</t>
  </si>
  <si>
    <t>9</t>
  </si>
  <si>
    <t>Coefficient de mobilisation du potentiel fiscal</t>
  </si>
  <si>
    <t>8</t>
  </si>
  <si>
    <t>Dépenses de personnel / dépenses réelles de fonctionnement</t>
  </si>
  <si>
    <t>7</t>
  </si>
  <si>
    <t>DGF / population</t>
  </si>
  <si>
    <t>6</t>
  </si>
  <si>
    <t>Encours de dette / population</t>
  </si>
  <si>
    <t>5</t>
  </si>
  <si>
    <t>Dépenses d'équipement brut / population</t>
  </si>
  <si>
    <t>4</t>
  </si>
  <si>
    <t>Recettes réelles de fonctionnement / population</t>
  </si>
  <si>
    <t>3</t>
  </si>
  <si>
    <t>Produit des impositions directes / population</t>
  </si>
  <si>
    <t>2</t>
  </si>
  <si>
    <t>Dépenses réelles de fonctionnement / population</t>
  </si>
  <si>
    <t>1</t>
  </si>
  <si>
    <t>Valeurs</t>
  </si>
  <si>
    <t>Informations financières - Ratios - (2)</t>
  </si>
  <si>
    <t>Potentiel fiscal / habitant défini par l'article L.4332-5 du CGCT (1)</t>
  </si>
  <si>
    <t>Pour mémoire, la moyenne nationale</t>
  </si>
  <si>
    <t>Région</t>
  </si>
  <si>
    <t>Informations fiscales</t>
  </si>
  <si>
    <t>adhère la région</t>
  </si>
  <si>
    <t xml:space="preserve">coopération auxquels </t>
  </si>
  <si>
    <t xml:space="preserve">Nombre d'organismes de </t>
  </si>
  <si>
    <t>Longueur de la voirie régionale (en km)</t>
  </si>
  <si>
    <t>utile de bâtiments</t>
  </si>
  <si>
    <t>Population fictive</t>
  </si>
  <si>
    <t>Nombre de m2 de surface</t>
  </si>
  <si>
    <t>Population totale (colonne h du recensement INSEE)</t>
  </si>
  <si>
    <t>Informations statistiques</t>
  </si>
  <si>
    <t>INFORMATIONS STATISTIQUES ET FISCALES</t>
  </si>
  <si>
    <t>I  - INFORMATIONS GENERALES</t>
  </si>
  <si>
    <t>ADMINISTRATIF</t>
  </si>
  <si>
    <t>COMPTE</t>
  </si>
  <si>
    <t>Décisions en matière de taux – Arrêté – Signature</t>
  </si>
  <si>
    <t>p. 92</t>
  </si>
  <si>
    <t>Présentation agrégée du budget principal et des budgets annexes</t>
  </si>
  <si>
    <t>p. 91</t>
  </si>
  <si>
    <t>Compte d’emploi du fonds commun des services d’hébergement</t>
  </si>
  <si>
    <t>p. 90</t>
  </si>
  <si>
    <t>Fonds reçus et versés par le délégataire</t>
  </si>
  <si>
    <t>p. 89</t>
  </si>
  <si>
    <t>Emploi des crédits communautaires dans le cadre de la subvention globale</t>
  </si>
  <si>
    <t>p. 88</t>
  </si>
  <si>
    <t>Eléments d’information – Actions de formation des élus au 31/12/N</t>
  </si>
  <si>
    <t>p. 87</t>
  </si>
  <si>
    <t>et non érigés en budget annexe</t>
  </si>
  <si>
    <t xml:space="preserve">Liste des organismes de regroupement – Liste des services individualisés dans un budget annexe – Liste des services assujettis à la TVA </t>
  </si>
  <si>
    <t>p. 86</t>
  </si>
  <si>
    <t>Etat du personnel</t>
  </si>
  <si>
    <t>p. 84/85</t>
  </si>
  <si>
    <t>Etat relatif aux ressources et dépenses de la formation professionnelle des jeunes</t>
  </si>
  <si>
    <t>p. 82/83</t>
  </si>
  <si>
    <t>Services ferroviaires régionaux de voyageurs</t>
  </si>
  <si>
    <t>p. 80/81</t>
  </si>
  <si>
    <t>Détail des chapitres d’opérations pour compte de tiers</t>
  </si>
  <si>
    <t>p. 79</t>
  </si>
  <si>
    <t>Liste des organismes dans lesquels la région a pris un engagement financier</t>
  </si>
  <si>
    <t>p. 78</t>
  </si>
  <si>
    <t>Engagements hors bilan – Subventions versées aux communes</t>
  </si>
  <si>
    <t>p. 77</t>
  </si>
  <si>
    <t>Liste des concours attribués à des tiers</t>
  </si>
  <si>
    <t>p. 76</t>
  </si>
  <si>
    <t>Etat des emprunts garantis et des contrats de crédit-bail – Etat des recettes grevées d’une affectation spéciale</t>
  </si>
  <si>
    <t>p. 74/75</t>
  </si>
  <si>
    <t>Etat des autres engagements donnés et des engagements reçus – Etat des contrats de partenariat public-privé</t>
  </si>
  <si>
    <t>p.73</t>
  </si>
  <si>
    <t>Calcul du ratio d’endettement</t>
  </si>
  <si>
    <t>p. 72</t>
  </si>
  <si>
    <t>Eléments du bilan – Etat des travaux en régie</t>
  </si>
  <si>
    <t>p. 71</t>
  </si>
  <si>
    <t>Eléments du bilan – Etat de ventilation des dépenses et recettes des services assujettis à la TVA</t>
  </si>
  <si>
    <t>p. 69/70</t>
  </si>
  <si>
    <t>Eléments du bilan – Etat de variation du patrimoine – Entrées - Sorties</t>
  </si>
  <si>
    <t>p. 67/68</t>
  </si>
  <si>
    <t>Eléments du bilan – Equilibre des opérations financières (recettes)</t>
  </si>
  <si>
    <t>p. 66</t>
  </si>
  <si>
    <t>Eléments du bilan – Equilibre des opérations financières (dépenses)</t>
  </si>
  <si>
    <t>p. 65</t>
  </si>
  <si>
    <t>Eléments du bilan – Prêts - Etat des provisions – Etat de répartition des charges – Etat des méthodes utilisées</t>
  </si>
  <si>
    <t>p. 63/64</t>
  </si>
  <si>
    <t>Eléments du bilan – Etat de la dette – Répartition de l’encours (typologie)</t>
  </si>
  <si>
    <t>p. 62</t>
  </si>
  <si>
    <t>Eléments du bilan – Etat de la dette – Remboursement anticipé d’emprunt avec refinancement</t>
  </si>
  <si>
    <t>p. 60/61</t>
  </si>
  <si>
    <t>Eléments du bilan – Etat de la dette – Emprunts renégociés au cours de l’année N</t>
  </si>
  <si>
    <t>p. 59</t>
  </si>
  <si>
    <t>Eléments du bilan – Etat de la dette – Détail des opérations de couverture</t>
  </si>
  <si>
    <t>p. 58</t>
  </si>
  <si>
    <t>Eléments du bilan – Etat de la dette – Répartition des emprunts par structure de taux</t>
  </si>
  <si>
    <t>p. 56/57</t>
  </si>
  <si>
    <t>Eléments du bilan – Etat de la dette – Répartition par nature de dette</t>
  </si>
  <si>
    <t>p. 54/55</t>
  </si>
  <si>
    <t>Eléments du bilan – Etat de la dette – Détail des crédits de trésorerie</t>
  </si>
  <si>
    <t>p. 53</t>
  </si>
  <si>
    <t>Situation des AE</t>
  </si>
  <si>
    <t>p.51/52</t>
  </si>
  <si>
    <t>Situation des AP</t>
  </si>
  <si>
    <t>p.49/50</t>
  </si>
  <si>
    <t>Présentation croisée par fonction - Fonctions 0 à 9</t>
  </si>
  <si>
    <t>p.34/47</t>
  </si>
  <si>
    <t>Présentation croisée par fonction - Vue d'ensemble générale</t>
  </si>
  <si>
    <t>p.32/33</t>
  </si>
  <si>
    <t>Présentation croisée par fonction - Exécution du budget</t>
  </si>
  <si>
    <t>p.30/31</t>
  </si>
  <si>
    <t>IV - Annexes</t>
  </si>
  <si>
    <t>B 2 - Recettes de fonctionnement</t>
  </si>
  <si>
    <t>p.28/29</t>
  </si>
  <si>
    <t>B 1 - Dépenses d'ordre de fonctionnement - Total des dépenses de fonctionnement</t>
  </si>
  <si>
    <t>p.26</t>
  </si>
  <si>
    <t>B 1 - Dépenses de fonctionnement hors le cadre d'une AE</t>
  </si>
  <si>
    <t>p.25</t>
  </si>
  <si>
    <t>B 1 - Dépenses de fonctionnement dans le cadre d'une AE</t>
  </si>
  <si>
    <t>p.24</t>
  </si>
  <si>
    <t>Vue d'ensemble - Dépenses / Recettes</t>
  </si>
  <si>
    <t>p.23</t>
  </si>
  <si>
    <t>B - Section de fonctionnement</t>
  </si>
  <si>
    <t>A 5 - Opérations patrimoniales</t>
  </si>
  <si>
    <t>p.22</t>
  </si>
  <si>
    <t>A 5 - Opérations financières</t>
  </si>
  <si>
    <t>p.20/21</t>
  </si>
  <si>
    <t>A 4 - Opérations pour le compte de tiers hors le cadre d'une AP</t>
  </si>
  <si>
    <t>p.18</t>
  </si>
  <si>
    <t>A 4 - Opérations pour le compte de tiers dans le cadre d'une AP</t>
  </si>
  <si>
    <t>A 3 - Recettes d'équipement</t>
  </si>
  <si>
    <t>p.17</t>
  </si>
  <si>
    <t>A 2 - Chapitres d'opérations d'équipement</t>
  </si>
  <si>
    <t>p.16</t>
  </si>
  <si>
    <t>A 2 - Dépenses individualisées en chapitres d'opération d'équipement hors le cadre d'une AP</t>
  </si>
  <si>
    <t>p.15</t>
  </si>
  <si>
    <t>A 2 - Dépenses individualisées en chapitres d'opération d'équipement dans le cadre d'une AP</t>
  </si>
  <si>
    <t>A 1 -  Dépenses d'équipement non invidualisées dans un chapitre d'opération hors le cadre d'une AP</t>
  </si>
  <si>
    <t>p.14</t>
  </si>
  <si>
    <t>A 1 -  Subventions d'équipement versées dans le cadre d'une AP hors le cadre d'une AP</t>
  </si>
  <si>
    <t>A 1 -  Dépenses d'équipement non invidualisées dans un chapitre d'opération dans le cadre d'une AP</t>
  </si>
  <si>
    <t>p.13</t>
  </si>
  <si>
    <t>A -  Section d'investissement</t>
  </si>
  <si>
    <t>III - Vote du compte administratif</t>
  </si>
  <si>
    <t>Titres émis</t>
  </si>
  <si>
    <t>p.11</t>
  </si>
  <si>
    <t>p.10</t>
  </si>
  <si>
    <t>2. Balance générale du compte administratif</t>
  </si>
  <si>
    <t>p.9</t>
  </si>
  <si>
    <t>A - Section d'investissement</t>
  </si>
  <si>
    <t>p.8</t>
  </si>
  <si>
    <t>1. Equilibre financier du compte administratif</t>
  </si>
  <si>
    <t>Vue d'ensemble du budget</t>
  </si>
  <si>
    <t>p.7</t>
  </si>
  <si>
    <t>II - Présentation générale du compte administratif</t>
  </si>
  <si>
    <t>2- Exécution du budget</t>
  </si>
  <si>
    <t>p. 4-5</t>
  </si>
  <si>
    <t>1- Informations statistiques et fiscales</t>
  </si>
  <si>
    <t>p.3</t>
  </si>
  <si>
    <t>I - Informations générales</t>
  </si>
  <si>
    <t>SOMMAIRE</t>
  </si>
  <si>
    <t xml:space="preserve">ANNEE </t>
  </si>
  <si>
    <t>voté par nature</t>
  </si>
  <si>
    <t>COMPTE ADMINISTRATIF</t>
  </si>
  <si>
    <t>M .71</t>
  </si>
  <si>
    <t>Numéro INSEE : …………….</t>
  </si>
  <si>
    <t>REPUBLIQUE FRANCAISE</t>
  </si>
  <si>
    <t>Numéro SIRET : 23130002100012</t>
  </si>
  <si>
    <t>POSTE COMPTABLE : PAIERIE REGIONALE</t>
  </si>
  <si>
    <t>REGION PROVENCE ALPES COTE D'AZUR</t>
  </si>
  <si>
    <t xml:space="preserve">BUDGET : 01  BUDGET PRINCIPAL </t>
  </si>
  <si>
    <t>I. INFORMATIONS GENERALES</t>
  </si>
  <si>
    <t>II. PRESENTATION GENERALE DU BUDGET</t>
  </si>
  <si>
    <t>1/ EQUILIBRE FINANCIER</t>
  </si>
  <si>
    <t>2/ BALANCES GENERALES</t>
  </si>
  <si>
    <t>III. VOTE DU COMPTE ADMINISTRATIF</t>
  </si>
  <si>
    <t>Dans la limiote maximale de 7,5 % des dépenses réelles de la section</t>
  </si>
  <si>
    <r>
      <t>-</t>
    </r>
    <r>
      <rPr>
        <strike/>
        <sz val="9"/>
        <rFont val="Arial"/>
        <family val="2"/>
      </rPr>
      <t xml:space="preserve"> primitif de l'exercice précédent</t>
    </r>
  </si>
  <si>
    <t>A/ SECTION D'INVESTISSEMENT</t>
  </si>
  <si>
    <t>B/ SECTION DE FONCTIONNEMENT</t>
  </si>
  <si>
    <t>Dont produits des cessions d'immobilisations</t>
  </si>
  <si>
    <t>REGION :PROVENCE ALPES COTE D'AZUR ……………………………………………………………………………………………………………………………………………………………………………………………………………………………………………………</t>
  </si>
  <si>
    <t>73,50 €</t>
  </si>
  <si>
    <t>63,86 €</t>
  </si>
  <si>
    <t>299,6 €</t>
  </si>
  <si>
    <t>76,7 €</t>
  </si>
  <si>
    <t>336,0 €</t>
  </si>
  <si>
    <t>28,7 €</t>
  </si>
  <si>
    <t>436,3 €</t>
  </si>
  <si>
    <t>80,1 €</t>
  </si>
  <si>
    <t>16,5 %</t>
  </si>
  <si>
    <t>94,1 %</t>
  </si>
  <si>
    <t>8,5 %</t>
  </si>
  <si>
    <t>129,3 %</t>
  </si>
  <si>
    <t>001 (1)</t>
  </si>
  <si>
    <t>(2) Chiffre intégrant le résultat de clôture 2013 du budget Chemin de Fer de Provence soit 3 604 528,97 €</t>
  </si>
  <si>
    <t>(1) Chiffre intégrant le résultat de clôture 2013 du budget Chemin de Fer de Provence soit 7 000 367,26 €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</si>
</sst>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
    <numFmt numFmtId="166" formatCode="#,##0.00;\-#,##0.00;"/>
    <numFmt numFmtId="167" formatCode="\+#,##0.00;\-#,##0.00;"/>
  </numFmts>
  <fonts count="31" x14ac:knownFonts="1">
    <font>
      <sz val="10"/>
      <color theme="1"/>
      <name val="Arial"/>
      <family val="2"/>
    </font>
    <font>
      <sz val="10"/>
      <name val="Arial"/>
      <family val="2"/>
    </font>
    <font>
      <sz val="10"/>
      <name val="Arial"/>
      <family val="2"/>
    </font>
    <font>
      <b/>
      <sz val="10"/>
      <name val="Arial"/>
      <family val="2"/>
    </font>
    <font>
      <sz val="8"/>
      <name val="Arial"/>
      <family val="2"/>
    </font>
    <font>
      <b/>
      <sz val="8"/>
      <name val="Arial"/>
      <family val="2"/>
    </font>
    <font>
      <sz val="7"/>
      <name val="Arial"/>
      <family val="2"/>
    </font>
    <font>
      <b/>
      <i/>
      <sz val="8"/>
      <name val="Arial"/>
      <family val="2"/>
    </font>
    <font>
      <i/>
      <sz val="8"/>
      <name val="Arial"/>
      <family val="2"/>
    </font>
    <font>
      <b/>
      <i/>
      <sz val="10"/>
      <name val="Arial"/>
      <family val="2"/>
    </font>
    <font>
      <sz val="9"/>
      <name val="Arial"/>
      <family val="2"/>
    </font>
    <font>
      <b/>
      <u/>
      <sz val="9"/>
      <name val="Arial"/>
      <family val="2"/>
    </font>
    <font>
      <i/>
      <sz val="10"/>
      <name val="Arial"/>
      <family val="2"/>
    </font>
    <font>
      <b/>
      <sz val="9"/>
      <name val="Arial"/>
      <family val="2"/>
    </font>
    <font>
      <sz val="12"/>
      <name val="Arial"/>
      <family val="2"/>
    </font>
    <font>
      <sz val="11"/>
      <name val="Arial"/>
      <family val="2"/>
    </font>
    <font>
      <b/>
      <sz val="12"/>
      <name val="Arial"/>
      <family val="2"/>
    </font>
    <font>
      <b/>
      <sz val="16"/>
      <name val="Arial"/>
      <family val="2"/>
    </font>
    <font>
      <b/>
      <sz val="18"/>
      <name val="Arial"/>
      <family val="2"/>
    </font>
    <font>
      <b/>
      <sz val="14"/>
      <name val="Arial"/>
      <family val="2"/>
    </font>
    <font>
      <sz val="16"/>
      <name val="Arial"/>
      <family val="2"/>
    </font>
    <font>
      <b/>
      <u/>
      <sz val="8"/>
      <name val="Arial"/>
      <family val="2"/>
    </font>
    <font>
      <b/>
      <sz val="11"/>
      <name val="Arial"/>
      <family val="2"/>
    </font>
    <font>
      <i/>
      <sz val="7"/>
      <name val="Arial"/>
      <family val="2"/>
    </font>
    <font>
      <sz val="9"/>
      <name val="Arial"/>
      <family val="2"/>
    </font>
    <font>
      <sz val="14"/>
      <name val="Arial"/>
      <family val="2"/>
    </font>
    <font>
      <b/>
      <sz val="14"/>
      <name val="Arial"/>
      <family val="2"/>
    </font>
    <font>
      <b/>
      <sz val="10"/>
      <color theme="1"/>
      <name val="Arial"/>
      <family val="2"/>
    </font>
    <font>
      <sz val="14"/>
      <name val="Arial"/>
      <family val="2"/>
    </font>
    <font>
      <b/>
      <u/>
      <sz val="10"/>
      <color theme="1"/>
      <name val="Arial"/>
      <family val="2"/>
    </font>
    <font>
      <strike/>
      <sz val="9"/>
      <name val="Arial"/>
      <family val="2"/>
    </font>
  </fonts>
  <fills count="5">
    <fill>
      <patternFill patternType="none"/>
    </fill>
    <fill>
      <patternFill patternType="gray125"/>
    </fill>
    <fill>
      <patternFill patternType="solid">
        <fgColor indexed="22"/>
        <bgColor indexed="64"/>
      </patternFill>
    </fill>
    <fill>
      <patternFill patternType="lightGray"/>
    </fill>
    <fill>
      <patternFill patternType="solid">
        <fgColor indexed="9"/>
        <bgColor indexed="64"/>
      </patternFill>
    </fill>
  </fills>
  <borders count="75">
    <border>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bottom style="thin">
        <color indexed="9"/>
      </bottom>
      <diagonal/>
    </border>
    <border>
      <left/>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s>
  <cellStyleXfs count="3">
    <xf numFmtId="0" fontId="0" fillId="0" borderId="0"/>
    <xf numFmtId="0" fontId="1" fillId="0" borderId="0"/>
    <xf numFmtId="0" fontId="2" fillId="0" borderId="0" applyProtection="0"/>
  </cellStyleXfs>
  <cellXfs count="620">
    <xf numFmtId="0" fontId="0" fillId="0" borderId="0" xfId="0"/>
    <xf numFmtId="0" fontId="1" fillId="0" borderId="0" xfId="1"/>
    <xf numFmtId="0" fontId="1" fillId="0" borderId="0" xfId="1" applyBorder="1"/>
    <xf numFmtId="0" fontId="4" fillId="0" borderId="0" xfId="1" applyFont="1" applyAlignment="1">
      <alignment vertical="center"/>
    </xf>
    <xf numFmtId="0" fontId="4" fillId="0" borderId="0" xfId="1" applyFont="1" applyAlignment="1">
      <alignment vertical="center" wrapText="1"/>
    </xf>
    <xf numFmtId="164" fontId="4" fillId="0" borderId="10" xfId="1" applyNumberFormat="1" applyFont="1" applyBorder="1" applyAlignment="1">
      <alignment vertical="center"/>
    </xf>
    <xf numFmtId="0" fontId="4" fillId="0" borderId="10" xfId="1" applyFont="1" applyBorder="1" applyAlignment="1">
      <alignment vertical="center" wrapText="1"/>
    </xf>
    <xf numFmtId="49" fontId="4" fillId="0" borderId="10" xfId="1" applyNumberFormat="1" applyFont="1" applyBorder="1" applyAlignment="1">
      <alignment vertical="center"/>
    </xf>
    <xf numFmtId="0" fontId="5" fillId="0" borderId="14" xfId="1" applyFont="1" applyBorder="1" applyAlignment="1">
      <alignment horizontal="center" vertical="center" wrapText="1"/>
    </xf>
    <xf numFmtId="0" fontId="5" fillId="0" borderId="9" xfId="1" applyFont="1" applyBorder="1" applyAlignment="1">
      <alignment horizontal="center" vertical="center" wrapText="1"/>
    </xf>
    <xf numFmtId="49" fontId="5" fillId="0" borderId="9" xfId="1" applyNumberFormat="1" applyFont="1" applyBorder="1" applyAlignment="1">
      <alignment horizontal="center" vertical="center" wrapText="1"/>
    </xf>
    <xf numFmtId="164" fontId="5" fillId="0" borderId="10" xfId="1" applyNumberFormat="1" applyFont="1" applyBorder="1" applyAlignment="1">
      <alignment vertical="center"/>
    </xf>
    <xf numFmtId="0" fontId="5" fillId="0" borderId="10" xfId="1" applyFont="1" applyBorder="1" applyAlignment="1">
      <alignment vertical="center" wrapText="1"/>
    </xf>
    <xf numFmtId="165" fontId="5" fillId="0" borderId="10" xfId="1" applyNumberFormat="1" applyFont="1" applyBorder="1" applyAlignment="1">
      <alignment vertical="center"/>
    </xf>
    <xf numFmtId="0" fontId="5" fillId="0" borderId="10" xfId="1" applyFont="1" applyBorder="1" applyAlignment="1">
      <alignment horizontal="center" vertical="center"/>
    </xf>
    <xf numFmtId="164" fontId="7" fillId="0" borderId="10" xfId="1" applyNumberFormat="1" applyFont="1" applyBorder="1" applyAlignment="1">
      <alignment vertical="center"/>
    </xf>
    <xf numFmtId="164" fontId="7" fillId="1" borderId="10" xfId="1" applyNumberFormat="1" applyFont="1" applyFill="1" applyBorder="1" applyAlignment="1">
      <alignment vertical="center"/>
    </xf>
    <xf numFmtId="0" fontId="7" fillId="0" borderId="10" xfId="1" applyFont="1" applyBorder="1" applyAlignment="1">
      <alignment vertical="center" wrapText="1"/>
    </xf>
    <xf numFmtId="49" fontId="7" fillId="0" borderId="10" xfId="1" applyNumberFormat="1" applyFont="1" applyBorder="1" applyAlignment="1">
      <alignment vertical="center"/>
    </xf>
    <xf numFmtId="164" fontId="8" fillId="0" borderId="14" xfId="1" applyNumberFormat="1" applyFont="1" applyBorder="1" applyAlignment="1">
      <alignment vertical="center"/>
    </xf>
    <xf numFmtId="164" fontId="8" fillId="1" borderId="14" xfId="1" applyNumberFormat="1" applyFont="1" applyFill="1" applyBorder="1" applyAlignment="1">
      <alignment vertical="center"/>
    </xf>
    <xf numFmtId="0" fontId="8" fillId="0" borderId="14" xfId="1" applyFont="1" applyBorder="1" applyAlignment="1">
      <alignment vertical="center" wrapText="1"/>
    </xf>
    <xf numFmtId="49" fontId="8" fillId="0" borderId="14" xfId="1" applyNumberFormat="1" applyFont="1" applyBorder="1" applyAlignment="1">
      <alignment vertical="center"/>
    </xf>
    <xf numFmtId="164" fontId="7" fillId="0" borderId="15" xfId="1" applyNumberFormat="1" applyFont="1" applyBorder="1" applyAlignment="1">
      <alignment vertical="center"/>
    </xf>
    <xf numFmtId="164" fontId="7" fillId="1" borderId="15" xfId="1" applyNumberFormat="1" applyFont="1" applyFill="1" applyBorder="1" applyAlignment="1">
      <alignment vertical="center"/>
    </xf>
    <xf numFmtId="164" fontId="4" fillId="1" borderId="10" xfId="1" applyNumberFormat="1" applyFont="1" applyFill="1" applyBorder="1" applyAlignment="1">
      <alignment vertical="center"/>
    </xf>
    <xf numFmtId="164" fontId="4" fillId="0" borderId="14" xfId="1" applyNumberFormat="1" applyFont="1" applyBorder="1" applyAlignment="1">
      <alignment vertical="center"/>
    </xf>
    <xf numFmtId="0" fontId="4" fillId="0" borderId="14" xfId="1" applyFont="1" applyBorder="1" applyAlignment="1">
      <alignment vertical="center" wrapText="1"/>
    </xf>
    <xf numFmtId="49" fontId="4" fillId="0" borderId="14" xfId="1" applyNumberFormat="1" applyFont="1" applyBorder="1" applyAlignment="1">
      <alignment vertical="center"/>
    </xf>
    <xf numFmtId="164" fontId="4" fillId="0" borderId="15" xfId="1" applyNumberFormat="1" applyFont="1" applyBorder="1" applyAlignment="1">
      <alignment vertical="center"/>
    </xf>
    <xf numFmtId="0" fontId="4" fillId="0" borderId="15" xfId="1" applyFont="1" applyBorder="1" applyAlignment="1">
      <alignment vertical="center" wrapText="1"/>
    </xf>
    <xf numFmtId="49" fontId="4" fillId="0" borderId="15" xfId="1" applyNumberFormat="1" applyFont="1" applyBorder="1" applyAlignment="1">
      <alignment vertical="center"/>
    </xf>
    <xf numFmtId="164" fontId="5" fillId="0" borderId="15" xfId="1" applyNumberFormat="1" applyFont="1" applyBorder="1" applyAlignment="1">
      <alignment vertical="center"/>
    </xf>
    <xf numFmtId="0" fontId="5" fillId="0" borderId="0" xfId="1" applyFont="1" applyAlignment="1">
      <alignment horizontal="center" vertical="center" wrapText="1"/>
    </xf>
    <xf numFmtId="0" fontId="5" fillId="1" borderId="10" xfId="1" applyFont="1" applyFill="1" applyBorder="1" applyAlignment="1">
      <alignment horizontal="center" vertical="center" wrapText="1"/>
    </xf>
    <xf numFmtId="0" fontId="7" fillId="0" borderId="15" xfId="1" applyFont="1" applyBorder="1" applyAlignment="1">
      <alignment vertical="center" wrapText="1"/>
    </xf>
    <xf numFmtId="0" fontId="7" fillId="0" borderId="15" xfId="1" applyFont="1" applyBorder="1" applyAlignment="1">
      <alignment vertical="center"/>
    </xf>
    <xf numFmtId="0" fontId="7" fillId="0" borderId="10" xfId="1" applyFont="1" applyBorder="1" applyAlignment="1">
      <alignment vertical="center"/>
    </xf>
    <xf numFmtId="0" fontId="8" fillId="0" borderId="14" xfId="1" applyFont="1" applyBorder="1" applyAlignment="1">
      <alignment vertical="center"/>
    </xf>
    <xf numFmtId="164" fontId="5" fillId="1" borderId="10" xfId="1" applyNumberFormat="1" applyFont="1" applyFill="1" applyBorder="1" applyAlignment="1">
      <alignment vertical="center"/>
    </xf>
    <xf numFmtId="49" fontId="5" fillId="0" borderId="10" xfId="1" applyNumberFormat="1" applyFont="1" applyBorder="1" applyAlignment="1">
      <alignment vertical="center"/>
    </xf>
    <xf numFmtId="0" fontId="5" fillId="0" borderId="15" xfId="1" applyFont="1" applyBorder="1" applyAlignment="1">
      <alignment vertical="center" wrapText="1"/>
    </xf>
    <xf numFmtId="49" fontId="5" fillId="0" borderId="15" xfId="1" applyNumberFormat="1" applyFont="1" applyBorder="1" applyAlignment="1">
      <alignment vertical="center"/>
    </xf>
    <xf numFmtId="0" fontId="6" fillId="0" borderId="0" xfId="1" applyFont="1" applyAlignment="1">
      <alignment vertical="center"/>
    </xf>
    <xf numFmtId="0" fontId="5" fillId="1" borderId="14" xfId="1" applyFont="1" applyFill="1" applyBorder="1" applyAlignment="1">
      <alignment horizontal="center" vertical="center"/>
    </xf>
    <xf numFmtId="0" fontId="5" fillId="1" borderId="10" xfId="1" applyFont="1" applyFill="1" applyBorder="1" applyAlignment="1">
      <alignment horizontal="center" vertical="center"/>
    </xf>
    <xf numFmtId="0" fontId="4" fillId="0" borderId="15" xfId="1" applyFont="1" applyBorder="1" applyAlignment="1">
      <alignment vertical="center"/>
    </xf>
    <xf numFmtId="0" fontId="4" fillId="0" borderId="14" xfId="1" applyFont="1" applyBorder="1" applyAlignment="1">
      <alignment vertical="center"/>
    </xf>
    <xf numFmtId="0" fontId="5" fillId="1" borderId="9" xfId="1" applyFont="1" applyFill="1" applyBorder="1" applyAlignment="1">
      <alignment horizontal="center" vertical="center"/>
    </xf>
    <xf numFmtId="164" fontId="5" fillId="0" borderId="1" xfId="1" applyNumberFormat="1" applyFont="1" applyBorder="1" applyAlignment="1">
      <alignment vertical="center"/>
    </xf>
    <xf numFmtId="0" fontId="5" fillId="0" borderId="13" xfId="1" applyFont="1" applyBorder="1" applyAlignment="1">
      <alignment vertical="center"/>
    </xf>
    <xf numFmtId="0" fontId="5" fillId="1" borderId="15" xfId="1" applyFont="1" applyFill="1" applyBorder="1" applyAlignment="1">
      <alignment vertical="center"/>
    </xf>
    <xf numFmtId="0" fontId="5" fillId="1" borderId="10" xfId="1" applyFont="1" applyFill="1" applyBorder="1" applyAlignment="1">
      <alignment vertical="center"/>
    </xf>
    <xf numFmtId="0" fontId="8" fillId="0" borderId="0" xfId="1" applyFont="1" applyAlignment="1">
      <alignment vertical="center"/>
    </xf>
    <xf numFmtId="164" fontId="7" fillId="0" borderId="1" xfId="1" applyNumberFormat="1" applyFont="1" applyBorder="1" applyAlignment="1">
      <alignment vertical="center"/>
    </xf>
    <xf numFmtId="0" fontId="4" fillId="0" borderId="0" xfId="1" applyFont="1" applyAlignment="1">
      <alignment horizontal="center" vertical="center"/>
    </xf>
    <xf numFmtId="49" fontId="5" fillId="1" borderId="14" xfId="1" applyNumberFormat="1" applyFont="1" applyFill="1" applyBorder="1" applyAlignment="1">
      <alignment horizontal="center" vertical="center"/>
    </xf>
    <xf numFmtId="49" fontId="5" fillId="1" borderId="9" xfId="1" applyNumberFormat="1" applyFont="1" applyFill="1" applyBorder="1" applyAlignment="1">
      <alignment horizontal="center" vertical="center"/>
    </xf>
    <xf numFmtId="166" fontId="4" fillId="0" borderId="15" xfId="1" applyNumberFormat="1" applyFont="1" applyBorder="1" applyAlignment="1">
      <alignment vertical="center"/>
    </xf>
    <xf numFmtId="166" fontId="5" fillId="0" borderId="15" xfId="1" applyNumberFormat="1" applyFont="1" applyBorder="1" applyAlignment="1">
      <alignment vertical="center"/>
    </xf>
    <xf numFmtId="166" fontId="5" fillId="0" borderId="10" xfId="1" applyNumberFormat="1" applyFont="1" applyBorder="1" applyAlignment="1">
      <alignment vertical="center"/>
    </xf>
    <xf numFmtId="0" fontId="5" fillId="1" borderId="14" xfId="1" applyFont="1" applyFill="1" applyBorder="1" applyAlignment="1">
      <alignment horizontal="center" vertical="top" wrapText="1"/>
    </xf>
    <xf numFmtId="0" fontId="5" fillId="1" borderId="9" xfId="1" applyFont="1" applyFill="1" applyBorder="1" applyAlignment="1">
      <alignment horizontal="center" vertical="top" wrapText="1"/>
    </xf>
    <xf numFmtId="49" fontId="5" fillId="1" borderId="9" xfId="1" applyNumberFormat="1" applyFont="1" applyFill="1" applyBorder="1" applyAlignment="1">
      <alignment horizontal="center" vertical="top" wrapText="1"/>
    </xf>
    <xf numFmtId="0" fontId="4" fillId="0" borderId="0" xfId="1" applyFont="1" applyBorder="1" applyAlignment="1">
      <alignment vertical="center"/>
    </xf>
    <xf numFmtId="0" fontId="5" fillId="1" borderId="10" xfId="1" applyFont="1" applyFill="1" applyBorder="1" applyAlignment="1">
      <alignment vertical="center" wrapText="1"/>
    </xf>
    <xf numFmtId="49" fontId="5" fillId="1" borderId="10" xfId="1" applyNumberFormat="1" applyFont="1" applyFill="1" applyBorder="1" applyAlignment="1">
      <alignment vertical="center"/>
    </xf>
    <xf numFmtId="49" fontId="4" fillId="0" borderId="0" xfId="1" applyNumberFormat="1" applyFont="1" applyAlignment="1">
      <alignment vertical="center"/>
    </xf>
    <xf numFmtId="164" fontId="8" fillId="0" borderId="10" xfId="1" applyNumberFormat="1" applyFont="1" applyBorder="1" applyAlignment="1">
      <alignment vertical="center"/>
    </xf>
    <xf numFmtId="0" fontId="4" fillId="1" borderId="10" xfId="1" applyFont="1" applyFill="1" applyBorder="1" applyAlignment="1">
      <alignment vertical="center"/>
    </xf>
    <xf numFmtId="0" fontId="5" fillId="1" borderId="15" xfId="1" applyFont="1" applyFill="1" applyBorder="1" applyAlignment="1">
      <alignment horizontal="center" vertical="center" wrapText="1"/>
    </xf>
    <xf numFmtId="0" fontId="5" fillId="1" borderId="9" xfId="1" applyFont="1" applyFill="1" applyBorder="1" applyAlignment="1">
      <alignment horizontal="center" vertical="center" wrapText="1"/>
    </xf>
    <xf numFmtId="0" fontId="4" fillId="1" borderId="15" xfId="1" applyFont="1" applyFill="1" applyBorder="1" applyAlignment="1">
      <alignment vertical="center"/>
    </xf>
    <xf numFmtId="166" fontId="7" fillId="0" borderId="10" xfId="1" applyNumberFormat="1" applyFont="1" applyBorder="1" applyAlignment="1">
      <alignment vertical="center"/>
    </xf>
    <xf numFmtId="166" fontId="8" fillId="0" borderId="14" xfId="1" applyNumberFormat="1" applyFont="1" applyBorder="1" applyAlignment="1">
      <alignment vertical="center"/>
    </xf>
    <xf numFmtId="0" fontId="7" fillId="1" borderId="10" xfId="1" applyFont="1" applyFill="1" applyBorder="1" applyAlignment="1">
      <alignment vertical="center" wrapText="1"/>
    </xf>
    <xf numFmtId="49" fontId="7" fillId="1" borderId="10" xfId="1" applyNumberFormat="1" applyFont="1" applyFill="1" applyBorder="1" applyAlignment="1">
      <alignment vertical="center"/>
    </xf>
    <xf numFmtId="166" fontId="4" fillId="0" borderId="14" xfId="1" applyNumberFormat="1" applyFont="1" applyBorder="1" applyAlignment="1">
      <alignment vertical="center"/>
    </xf>
    <xf numFmtId="166" fontId="4" fillId="1" borderId="14" xfId="1" applyNumberFormat="1" applyFont="1" applyFill="1" applyBorder="1" applyAlignment="1">
      <alignment vertical="center"/>
    </xf>
    <xf numFmtId="166" fontId="5" fillId="1" borderId="10" xfId="1" applyNumberFormat="1" applyFont="1" applyFill="1" applyBorder="1" applyAlignment="1">
      <alignment vertical="center"/>
    </xf>
    <xf numFmtId="0" fontId="5" fillId="1" borderId="15" xfId="1" applyFont="1" applyFill="1" applyBorder="1" applyAlignment="1">
      <alignment vertical="center" wrapText="1"/>
    </xf>
    <xf numFmtId="49" fontId="5" fillId="1" borderId="15" xfId="1" applyNumberFormat="1" applyFont="1" applyFill="1" applyBorder="1" applyAlignment="1">
      <alignment vertical="center"/>
    </xf>
    <xf numFmtId="0" fontId="5" fillId="1" borderId="15" xfId="1" applyFont="1" applyFill="1" applyBorder="1" applyAlignment="1">
      <alignment horizontal="center" vertical="center"/>
    </xf>
    <xf numFmtId="0" fontId="5" fillId="1" borderId="14" xfId="1" applyFont="1" applyFill="1" applyBorder="1" applyAlignment="1">
      <alignment horizontal="center" vertical="center" wrapText="1"/>
    </xf>
    <xf numFmtId="0" fontId="5" fillId="1" borderId="9" xfId="1" applyFont="1" applyFill="1" applyBorder="1" applyAlignment="1">
      <alignment vertical="center"/>
    </xf>
    <xf numFmtId="166" fontId="7" fillId="0" borderId="15" xfId="1" applyNumberFormat="1" applyFont="1" applyBorder="1" applyAlignment="1">
      <alignment vertical="center"/>
    </xf>
    <xf numFmtId="166" fontId="7" fillId="1" borderId="10" xfId="1" applyNumberFormat="1" applyFont="1" applyFill="1" applyBorder="1" applyAlignment="1">
      <alignment vertical="center"/>
    </xf>
    <xf numFmtId="166" fontId="7" fillId="1" borderId="15" xfId="1" applyNumberFormat="1" applyFont="1" applyFill="1" applyBorder="1" applyAlignment="1">
      <alignment vertical="center"/>
    </xf>
    <xf numFmtId="0" fontId="7" fillId="1" borderId="15" xfId="1" applyFont="1" applyFill="1" applyBorder="1" applyAlignment="1">
      <alignment vertical="center" wrapText="1"/>
    </xf>
    <xf numFmtId="49" fontId="7" fillId="1" borderId="15" xfId="1" applyNumberFormat="1" applyFont="1" applyFill="1" applyBorder="1" applyAlignment="1">
      <alignment vertical="center"/>
    </xf>
    <xf numFmtId="0" fontId="4" fillId="0" borderId="0" xfId="1" applyFont="1" applyAlignment="1">
      <alignment vertical="top"/>
    </xf>
    <xf numFmtId="0" fontId="6" fillId="0" borderId="0" xfId="1" applyFont="1" applyAlignment="1">
      <alignment vertical="top"/>
    </xf>
    <xf numFmtId="0" fontId="4" fillId="1" borderId="15" xfId="1" applyFont="1" applyFill="1" applyBorder="1" applyAlignment="1">
      <alignment vertical="top"/>
    </xf>
    <xf numFmtId="164" fontId="5" fillId="0" borderId="15" xfId="1" applyNumberFormat="1" applyFont="1" applyBorder="1" applyAlignment="1">
      <alignment vertical="top"/>
    </xf>
    <xf numFmtId="0" fontId="4" fillId="1" borderId="9" xfId="1" applyFont="1" applyFill="1" applyBorder="1" applyAlignment="1">
      <alignment vertical="top"/>
    </xf>
    <xf numFmtId="0" fontId="5" fillId="0" borderId="9" xfId="1" applyFont="1" applyBorder="1" applyAlignment="1">
      <alignment vertical="top"/>
    </xf>
    <xf numFmtId="164" fontId="8" fillId="0" borderId="15" xfId="1" applyNumberFormat="1" applyFont="1" applyBorder="1" applyAlignment="1">
      <alignment vertical="top"/>
    </xf>
    <xf numFmtId="164" fontId="8" fillId="1" borderId="15" xfId="1" applyNumberFormat="1" applyFont="1" applyFill="1" applyBorder="1" applyAlignment="1">
      <alignment vertical="top"/>
    </xf>
    <xf numFmtId="0" fontId="8" fillId="0" borderId="15" xfId="1" applyFont="1" applyBorder="1" applyAlignment="1">
      <alignment vertical="top"/>
    </xf>
    <xf numFmtId="49" fontId="8" fillId="0" borderId="15" xfId="1" applyNumberFormat="1" applyFont="1" applyBorder="1" applyAlignment="1">
      <alignment vertical="top"/>
    </xf>
    <xf numFmtId="164" fontId="4" fillId="0" borderId="14" xfId="1" applyNumberFormat="1" applyFont="1" applyBorder="1" applyAlignment="1">
      <alignment vertical="top"/>
    </xf>
    <xf numFmtId="0" fontId="4" fillId="0" borderId="14" xfId="1" applyFont="1" applyBorder="1" applyAlignment="1">
      <alignment vertical="top"/>
    </xf>
    <xf numFmtId="49" fontId="4" fillId="0" borderId="14" xfId="1" applyNumberFormat="1" applyFont="1" applyBorder="1" applyAlignment="1">
      <alignment vertical="top"/>
    </xf>
    <xf numFmtId="164" fontId="4" fillId="0" borderId="9" xfId="1" applyNumberFormat="1" applyFont="1" applyBorder="1" applyAlignment="1">
      <alignment vertical="top"/>
    </xf>
    <xf numFmtId="0" fontId="4" fillId="0" borderId="9" xfId="1" applyFont="1" applyBorder="1" applyAlignment="1">
      <alignment vertical="top"/>
    </xf>
    <xf numFmtId="49" fontId="4" fillId="0" borderId="9" xfId="1" applyNumberFormat="1" applyFont="1" applyBorder="1" applyAlignment="1">
      <alignment vertical="top"/>
    </xf>
    <xf numFmtId="0" fontId="4" fillId="1" borderId="10" xfId="1" applyFont="1" applyFill="1" applyBorder="1" applyAlignment="1">
      <alignment vertical="top"/>
    </xf>
    <xf numFmtId="164" fontId="8" fillId="0" borderId="10" xfId="1" applyNumberFormat="1" applyFont="1" applyBorder="1" applyAlignment="1">
      <alignment vertical="top"/>
    </xf>
    <xf numFmtId="0" fontId="8" fillId="1" borderId="10" xfId="1" applyFont="1" applyFill="1" applyBorder="1" applyAlignment="1">
      <alignment vertical="top"/>
    </xf>
    <xf numFmtId="49" fontId="8" fillId="1" borderId="10" xfId="1" applyNumberFormat="1" applyFont="1" applyFill="1" applyBorder="1" applyAlignment="1">
      <alignment vertical="top"/>
    </xf>
    <xf numFmtId="0" fontId="5" fillId="1" borderId="14" xfId="1" applyFont="1" applyFill="1" applyBorder="1" applyAlignment="1">
      <alignment horizontal="center" vertical="top"/>
    </xf>
    <xf numFmtId="0" fontId="5" fillId="1" borderId="6" xfId="1" applyFont="1" applyFill="1" applyBorder="1" applyAlignment="1">
      <alignment horizontal="center" vertical="top"/>
    </xf>
    <xf numFmtId="0" fontId="5" fillId="1" borderId="8" xfId="1" applyFont="1" applyFill="1" applyBorder="1" applyAlignment="1">
      <alignment horizontal="center" vertical="top"/>
    </xf>
    <xf numFmtId="0" fontId="5" fillId="1" borderId="15" xfId="1" applyFont="1" applyFill="1" applyBorder="1" applyAlignment="1">
      <alignment horizontal="center" vertical="top"/>
    </xf>
    <xf numFmtId="0" fontId="5" fillId="1" borderId="10" xfId="1" applyFont="1" applyFill="1" applyBorder="1" applyAlignment="1">
      <alignment horizontal="center" vertical="top"/>
    </xf>
    <xf numFmtId="164" fontId="8" fillId="0" borderId="14" xfId="1" applyNumberFormat="1" applyFont="1" applyBorder="1" applyAlignment="1">
      <alignment vertical="top"/>
    </xf>
    <xf numFmtId="0" fontId="8" fillId="0" borderId="14" xfId="1" applyFont="1" applyBorder="1" applyAlignment="1">
      <alignment vertical="top"/>
    </xf>
    <xf numFmtId="49" fontId="8" fillId="0" borderId="14" xfId="1" applyNumberFormat="1" applyFont="1" applyBorder="1" applyAlignment="1">
      <alignment vertical="top"/>
    </xf>
    <xf numFmtId="164" fontId="7" fillId="0" borderId="10" xfId="1" applyNumberFormat="1" applyFont="1" applyBorder="1" applyAlignment="1">
      <alignment vertical="top"/>
    </xf>
    <xf numFmtId="0" fontId="7" fillId="1" borderId="10" xfId="1" applyFont="1" applyFill="1" applyBorder="1" applyAlignment="1">
      <alignment vertical="top"/>
    </xf>
    <xf numFmtId="49" fontId="7" fillId="1" borderId="10" xfId="1" applyNumberFormat="1" applyFont="1" applyFill="1" applyBorder="1" applyAlignment="1">
      <alignment vertical="top"/>
    </xf>
    <xf numFmtId="0" fontId="5" fillId="1" borderId="9" xfId="1" applyFont="1" applyFill="1" applyBorder="1" applyAlignment="1">
      <alignment horizontal="center" vertical="top"/>
    </xf>
    <xf numFmtId="49" fontId="5" fillId="1" borderId="9" xfId="1" applyNumberFormat="1" applyFont="1" applyFill="1" applyBorder="1" applyAlignment="1">
      <alignment horizontal="center" vertical="top"/>
    </xf>
    <xf numFmtId="166" fontId="4" fillId="0" borderId="10" xfId="1" applyNumberFormat="1" applyFont="1" applyBorder="1" applyAlignment="1">
      <alignment vertical="top"/>
    </xf>
    <xf numFmtId="0" fontId="4" fillId="0" borderId="10" xfId="1" applyFont="1" applyBorder="1" applyAlignment="1">
      <alignment vertical="top"/>
    </xf>
    <xf numFmtId="49" fontId="4" fillId="0" borderId="10" xfId="1" applyNumberFormat="1" applyFont="1" applyBorder="1" applyAlignment="1">
      <alignment vertical="top"/>
    </xf>
    <xf numFmtId="166" fontId="5" fillId="0" borderId="10" xfId="1" applyNumberFormat="1" applyFont="1" applyBorder="1" applyAlignment="1">
      <alignment vertical="top"/>
    </xf>
    <xf numFmtId="0" fontId="5" fillId="1" borderId="10" xfId="1" applyFont="1" applyFill="1" applyBorder="1" applyAlignment="1">
      <alignment vertical="top"/>
    </xf>
    <xf numFmtId="49" fontId="5" fillId="0" borderId="10" xfId="1" applyNumberFormat="1" applyFont="1" applyBorder="1" applyAlignment="1">
      <alignment vertical="top"/>
    </xf>
    <xf numFmtId="0" fontId="5" fillId="0" borderId="10" xfId="1" applyFont="1" applyBorder="1" applyAlignment="1">
      <alignment vertical="top"/>
    </xf>
    <xf numFmtId="49" fontId="5" fillId="1" borderId="14" xfId="1" applyNumberFormat="1" applyFont="1" applyFill="1" applyBorder="1" applyAlignment="1">
      <alignment horizontal="center" vertical="top"/>
    </xf>
    <xf numFmtId="49" fontId="4" fillId="0" borderId="0" xfId="1" applyNumberFormat="1" applyFont="1" applyAlignment="1">
      <alignment vertical="top"/>
    </xf>
    <xf numFmtId="0" fontId="4" fillId="0" borderId="0" xfId="1" applyFont="1" applyAlignment="1">
      <alignment vertical="top" wrapText="1"/>
    </xf>
    <xf numFmtId="166" fontId="4" fillId="0" borderId="15" xfId="1" applyNumberFormat="1" applyFont="1" applyBorder="1" applyAlignment="1">
      <alignment vertical="top"/>
    </xf>
    <xf numFmtId="0" fontId="4" fillId="0" borderId="15" xfId="1" applyFont="1" applyBorder="1" applyAlignment="1">
      <alignment vertical="top" wrapText="1"/>
    </xf>
    <xf numFmtId="49" fontId="4" fillId="0" borderId="15" xfId="1" applyNumberFormat="1" applyFont="1" applyBorder="1" applyAlignment="1">
      <alignment vertical="top"/>
    </xf>
    <xf numFmtId="166" fontId="4" fillId="0" borderId="14" xfId="1" applyNumberFormat="1" applyFont="1" applyBorder="1" applyAlignment="1">
      <alignment vertical="top"/>
    </xf>
    <xf numFmtId="0" fontId="4" fillId="0" borderId="14" xfId="1" applyFont="1" applyBorder="1" applyAlignment="1">
      <alignment vertical="top" wrapText="1"/>
    </xf>
    <xf numFmtId="166" fontId="5" fillId="0" borderId="15" xfId="1" applyNumberFormat="1" applyFont="1" applyBorder="1" applyAlignment="1">
      <alignment vertical="top"/>
    </xf>
    <xf numFmtId="0" fontId="5" fillId="1" borderId="15" xfId="1" applyFont="1" applyFill="1" applyBorder="1" applyAlignment="1">
      <alignment vertical="top" wrapText="1"/>
    </xf>
    <xf numFmtId="49" fontId="5" fillId="1" borderId="15" xfId="1" applyNumberFormat="1" applyFont="1" applyFill="1" applyBorder="1" applyAlignment="1">
      <alignment vertical="top"/>
    </xf>
    <xf numFmtId="0" fontId="5" fillId="1" borderId="10" xfId="1" applyFont="1" applyFill="1" applyBorder="1" applyAlignment="1">
      <alignment vertical="top" wrapText="1"/>
    </xf>
    <xf numFmtId="49" fontId="5" fillId="1" borderId="10" xfId="1" applyNumberFormat="1" applyFont="1" applyFill="1" applyBorder="1" applyAlignment="1">
      <alignment vertical="top"/>
    </xf>
    <xf numFmtId="164" fontId="5" fillId="0" borderId="10" xfId="1" applyNumberFormat="1" applyFont="1" applyBorder="1" applyAlignment="1">
      <alignment horizontal="center" vertical="center"/>
    </xf>
    <xf numFmtId="0" fontId="5" fillId="1" borderId="11" xfId="1" applyFont="1" applyFill="1" applyBorder="1" applyAlignment="1">
      <alignment horizontal="center" vertical="center"/>
    </xf>
    <xf numFmtId="0" fontId="5" fillId="1" borderId="8" xfId="1" applyFont="1" applyFill="1" applyBorder="1" applyAlignment="1">
      <alignment horizontal="center" vertical="center"/>
    </xf>
    <xf numFmtId="0" fontId="5" fillId="0" borderId="0" xfId="1" applyFont="1" applyAlignment="1">
      <alignment vertical="center"/>
    </xf>
    <xf numFmtId="0" fontId="5" fillId="0" borderId="0" xfId="1" applyFont="1" applyAlignment="1">
      <alignment horizontal="center" vertical="center"/>
    </xf>
    <xf numFmtId="166" fontId="4" fillId="0" borderId="10" xfId="1" applyNumberFormat="1" applyFont="1" applyBorder="1" applyAlignment="1">
      <alignment vertical="center"/>
    </xf>
    <xf numFmtId="0" fontId="4" fillId="1" borderId="10" xfId="1" applyFont="1" applyFill="1" applyBorder="1" applyAlignment="1">
      <alignment vertical="center" wrapText="1"/>
    </xf>
    <xf numFmtId="49" fontId="4" fillId="1" borderId="10" xfId="1" applyNumberFormat="1" applyFont="1" applyFill="1" applyBorder="1" applyAlignment="1">
      <alignment vertical="center"/>
    </xf>
    <xf numFmtId="0" fontId="4" fillId="1" borderId="15" xfId="1" applyFont="1" applyFill="1" applyBorder="1" applyAlignment="1">
      <alignment vertical="center" wrapText="1"/>
    </xf>
    <xf numFmtId="49" fontId="4" fillId="1" borderId="15" xfId="1" applyNumberFormat="1" applyFont="1" applyFill="1" applyBorder="1" applyAlignment="1">
      <alignment vertical="center"/>
    </xf>
    <xf numFmtId="166" fontId="5" fillId="0" borderId="14" xfId="1" applyNumberFormat="1" applyFont="1" applyBorder="1" applyAlignment="1">
      <alignment vertical="center"/>
    </xf>
    <xf numFmtId="0" fontId="5" fillId="0" borderId="14" xfId="1" applyFont="1" applyBorder="1" applyAlignment="1">
      <alignment vertical="center"/>
    </xf>
    <xf numFmtId="49" fontId="5" fillId="1" borderId="15" xfId="1" applyNumberFormat="1" applyFont="1" applyFill="1" applyBorder="1" applyAlignment="1">
      <alignment horizontal="center" vertical="center"/>
    </xf>
    <xf numFmtId="164" fontId="5" fillId="1" borderId="15" xfId="1" applyNumberFormat="1" applyFont="1" applyFill="1" applyBorder="1" applyAlignment="1">
      <alignment vertical="top"/>
    </xf>
    <xf numFmtId="164" fontId="5" fillId="1" borderId="9" xfId="1" applyNumberFormat="1" applyFont="1" applyFill="1" applyBorder="1" applyAlignment="1">
      <alignment vertical="top"/>
    </xf>
    <xf numFmtId="164" fontId="5" fillId="0" borderId="9" xfId="1" applyNumberFormat="1" applyFont="1" applyBorder="1" applyAlignment="1">
      <alignment vertical="top"/>
    </xf>
    <xf numFmtId="49" fontId="5" fillId="1" borderId="9" xfId="1" applyNumberFormat="1" applyFont="1" applyFill="1" applyBorder="1" applyAlignment="1">
      <alignment vertical="top"/>
    </xf>
    <xf numFmtId="164" fontId="5" fillId="0" borderId="10" xfId="1" applyNumberFormat="1" applyFont="1" applyBorder="1" applyAlignment="1">
      <alignment vertical="top"/>
    </xf>
    <xf numFmtId="164" fontId="5" fillId="1" borderId="10" xfId="1" applyNumberFormat="1" applyFont="1" applyFill="1" applyBorder="1" applyAlignment="1">
      <alignment vertical="top"/>
    </xf>
    <xf numFmtId="164" fontId="7" fillId="1" borderId="10" xfId="1" applyNumberFormat="1" applyFont="1" applyFill="1" applyBorder="1" applyAlignment="1">
      <alignment vertical="top"/>
    </xf>
    <xf numFmtId="164" fontId="8" fillId="1" borderId="10" xfId="1" applyNumberFormat="1" applyFont="1" applyFill="1" applyBorder="1" applyAlignment="1">
      <alignment vertical="top"/>
    </xf>
    <xf numFmtId="49" fontId="8" fillId="0" borderId="10" xfId="1" applyNumberFormat="1" applyFont="1" applyBorder="1" applyAlignment="1">
      <alignment vertical="top"/>
    </xf>
    <xf numFmtId="164" fontId="4" fillId="0" borderId="10" xfId="1" applyNumberFormat="1" applyFont="1" applyBorder="1" applyAlignment="1">
      <alignment vertical="top"/>
    </xf>
    <xf numFmtId="0" fontId="10" fillId="0" borderId="0" xfId="1" applyFont="1" applyBorder="1"/>
    <xf numFmtId="0" fontId="10" fillId="0" borderId="18" xfId="1" applyFont="1" applyBorder="1"/>
    <xf numFmtId="0" fontId="10" fillId="0" borderId="19" xfId="1" applyFont="1" applyBorder="1" applyAlignment="1">
      <alignment wrapText="1"/>
    </xf>
    <xf numFmtId="0" fontId="10" fillId="0" borderId="20" xfId="1" applyFont="1" applyBorder="1"/>
    <xf numFmtId="0" fontId="10" fillId="0" borderId="20" xfId="1" applyFont="1" applyBorder="1" applyAlignment="1">
      <alignment wrapText="1"/>
    </xf>
    <xf numFmtId="0" fontId="10" fillId="0" borderId="0" xfId="1" applyFont="1" applyBorder="1" applyAlignment="1">
      <alignment wrapText="1"/>
    </xf>
    <xf numFmtId="0" fontId="10" fillId="0" borderId="21" xfId="1" applyFont="1" applyBorder="1"/>
    <xf numFmtId="0" fontId="10" fillId="0" borderId="22" xfId="1" applyFont="1" applyBorder="1"/>
    <xf numFmtId="0" fontId="1" fillId="0" borderId="0" xfId="1" applyFill="1"/>
    <xf numFmtId="0" fontId="3" fillId="0" borderId="0" xfId="1" applyFont="1" applyFill="1" applyBorder="1" applyAlignment="1">
      <alignment vertical="center"/>
    </xf>
    <xf numFmtId="0" fontId="3" fillId="3" borderId="24" xfId="1" applyFont="1" applyFill="1" applyBorder="1" applyAlignment="1">
      <alignment vertical="center"/>
    </xf>
    <xf numFmtId="0" fontId="3" fillId="3" borderId="25" xfId="1" applyFont="1" applyFill="1" applyBorder="1" applyAlignment="1">
      <alignment vertical="center"/>
    </xf>
    <xf numFmtId="0" fontId="3" fillId="3" borderId="26" xfId="1" applyFont="1" applyFill="1" applyBorder="1" applyAlignment="1">
      <alignment vertical="center"/>
    </xf>
    <xf numFmtId="0" fontId="3" fillId="3" borderId="24" xfId="1" applyFont="1" applyFill="1" applyBorder="1" applyAlignment="1">
      <alignment horizontal="center" vertical="center"/>
    </xf>
    <xf numFmtId="164" fontId="4" fillId="0" borderId="0" xfId="1" applyNumberFormat="1" applyFont="1" applyAlignment="1">
      <alignment vertical="top"/>
    </xf>
    <xf numFmtId="0" fontId="8" fillId="0" borderId="15" xfId="1" applyFont="1" applyBorder="1" applyAlignment="1">
      <alignment vertical="top" wrapText="1"/>
    </xf>
    <xf numFmtId="49" fontId="8" fillId="0" borderId="15" xfId="1" applyNumberFormat="1" applyFont="1" applyBorder="1" applyAlignment="1">
      <alignment vertical="top" wrapText="1"/>
    </xf>
    <xf numFmtId="164" fontId="4" fillId="1" borderId="10" xfId="1" applyNumberFormat="1" applyFont="1" applyFill="1" applyBorder="1" applyAlignment="1">
      <alignment vertical="top"/>
    </xf>
    <xf numFmtId="0" fontId="4" fillId="0" borderId="10" xfId="1" applyFont="1" applyBorder="1" applyAlignment="1">
      <alignment vertical="top" wrapText="1"/>
    </xf>
    <xf numFmtId="49" fontId="4" fillId="0" borderId="10" xfId="1" applyNumberFormat="1" applyFont="1" applyBorder="1" applyAlignment="1">
      <alignment vertical="top" wrapText="1"/>
    </xf>
    <xf numFmtId="164" fontId="4" fillId="1" borderId="14" xfId="1" applyNumberFormat="1" applyFont="1" applyFill="1" applyBorder="1" applyAlignment="1">
      <alignment vertical="top"/>
    </xf>
    <xf numFmtId="49" fontId="4" fillId="0" borderId="14" xfId="1" applyNumberFormat="1" applyFont="1" applyBorder="1" applyAlignment="1">
      <alignment vertical="top" wrapText="1"/>
    </xf>
    <xf numFmtId="49" fontId="6" fillId="0" borderId="0" xfId="1" applyNumberFormat="1" applyFont="1" applyAlignment="1">
      <alignment vertical="top"/>
    </xf>
    <xf numFmtId="164" fontId="8" fillId="1" borderId="14" xfId="1" applyNumberFormat="1" applyFont="1" applyFill="1" applyBorder="1" applyAlignment="1">
      <alignment vertical="top"/>
    </xf>
    <xf numFmtId="0" fontId="8" fillId="0" borderId="14" xfId="1" applyFont="1" applyBorder="1" applyAlignment="1">
      <alignment vertical="top" wrapText="1"/>
    </xf>
    <xf numFmtId="49" fontId="8" fillId="0" borderId="14" xfId="1" applyNumberFormat="1" applyFont="1" applyBorder="1" applyAlignment="1">
      <alignment vertical="top" wrapText="1"/>
    </xf>
    <xf numFmtId="0" fontId="5" fillId="0" borderId="0" xfId="1" applyFont="1" applyAlignment="1">
      <alignment vertical="top"/>
    </xf>
    <xf numFmtId="0" fontId="5" fillId="0" borderId="0" xfId="1" applyFont="1" applyAlignment="1">
      <alignment horizontal="center" vertical="top"/>
    </xf>
    <xf numFmtId="164" fontId="4" fillId="0" borderId="0" xfId="1" applyNumberFormat="1" applyFont="1" applyAlignment="1">
      <alignment vertical="center"/>
    </xf>
    <xf numFmtId="0" fontId="8" fillId="0" borderId="10" xfId="1" applyFont="1" applyBorder="1" applyAlignment="1">
      <alignment vertical="center"/>
    </xf>
    <xf numFmtId="164" fontId="8" fillId="1" borderId="10" xfId="1" applyNumberFormat="1" applyFont="1" applyFill="1" applyBorder="1" applyAlignment="1">
      <alignment vertical="center"/>
    </xf>
    <xf numFmtId="164" fontId="5" fillId="0" borderId="11" xfId="1" applyNumberFormat="1" applyFont="1" applyBorder="1" applyAlignment="1">
      <alignment vertical="center"/>
    </xf>
    <xf numFmtId="164" fontId="5" fillId="0" borderId="9" xfId="1" applyNumberFormat="1" applyFont="1" applyBorder="1" applyAlignment="1">
      <alignment vertical="center"/>
    </xf>
    <xf numFmtId="0" fontId="5" fillId="0" borderId="9" xfId="1" applyFont="1" applyBorder="1" applyAlignment="1">
      <alignment vertical="center"/>
    </xf>
    <xf numFmtId="164" fontId="4" fillId="0" borderId="9" xfId="1" applyNumberFormat="1" applyFont="1" applyBorder="1" applyAlignment="1">
      <alignment vertical="center"/>
    </xf>
    <xf numFmtId="0" fontId="4" fillId="1" borderId="9" xfId="1" applyFont="1" applyFill="1" applyBorder="1" applyAlignment="1">
      <alignment vertical="center"/>
    </xf>
    <xf numFmtId="164" fontId="4" fillId="0" borderId="4" xfId="1" applyNumberFormat="1" applyFont="1" applyBorder="1" applyAlignment="1">
      <alignment vertical="center"/>
    </xf>
    <xf numFmtId="164" fontId="8" fillId="0" borderId="0" xfId="1" applyNumberFormat="1" applyFont="1" applyAlignment="1">
      <alignment vertical="center"/>
    </xf>
    <xf numFmtId="164" fontId="7" fillId="0" borderId="9" xfId="1" applyNumberFormat="1" applyFont="1" applyBorder="1" applyAlignment="1">
      <alignment vertical="center"/>
    </xf>
    <xf numFmtId="0" fontId="7" fillId="1" borderId="9" xfId="1" applyFont="1" applyFill="1" applyBorder="1" applyAlignment="1">
      <alignment vertical="center"/>
    </xf>
    <xf numFmtId="164" fontId="8" fillId="0" borderId="9" xfId="1" applyNumberFormat="1" applyFont="1" applyBorder="1" applyAlignment="1">
      <alignment vertical="center"/>
    </xf>
    <xf numFmtId="0" fontId="8" fillId="0" borderId="9" xfId="1" applyFont="1" applyBorder="1" applyAlignment="1">
      <alignment vertical="center"/>
    </xf>
    <xf numFmtId="164" fontId="7" fillId="1" borderId="9" xfId="1" applyNumberFormat="1" applyFont="1" applyFill="1" applyBorder="1" applyAlignment="1">
      <alignment vertical="center"/>
    </xf>
    <xf numFmtId="0" fontId="10" fillId="0" borderId="0" xfId="1" applyFont="1" applyAlignment="1">
      <alignment vertical="center"/>
    </xf>
    <xf numFmtId="49" fontId="13" fillId="1" borderId="10" xfId="1" applyNumberFormat="1" applyFont="1" applyFill="1" applyBorder="1" applyAlignment="1">
      <alignment horizontal="center" vertical="center"/>
    </xf>
    <xf numFmtId="166" fontId="10" fillId="0" borderId="10" xfId="1" applyNumberFormat="1" applyFont="1" applyBorder="1" applyAlignment="1">
      <alignment horizontal="right" vertical="center"/>
    </xf>
    <xf numFmtId="49" fontId="13" fillId="1" borderId="13" xfId="1" applyNumberFormat="1" applyFont="1" applyFill="1" applyBorder="1" applyAlignment="1">
      <alignment horizontal="center" vertical="center"/>
    </xf>
    <xf numFmtId="0" fontId="13" fillId="1" borderId="9" xfId="1" applyFont="1" applyFill="1" applyBorder="1" applyAlignment="1">
      <alignment horizontal="center" vertical="center"/>
    </xf>
    <xf numFmtId="0" fontId="13" fillId="0" borderId="27" xfId="1" applyFont="1" applyFill="1" applyBorder="1" applyAlignment="1">
      <alignment horizontal="center" vertical="center"/>
    </xf>
    <xf numFmtId="0" fontId="3" fillId="0" borderId="27" xfId="1" applyFont="1" applyFill="1" applyBorder="1" applyAlignment="1">
      <alignment horizontal="center" vertical="center"/>
    </xf>
    <xf numFmtId="49" fontId="13" fillId="0" borderId="27" xfId="1" applyNumberFormat="1" applyFont="1" applyFill="1" applyBorder="1" applyAlignment="1">
      <alignment horizontal="center" vertical="center"/>
    </xf>
    <xf numFmtId="0" fontId="13" fillId="1" borderId="10" xfId="1" applyFont="1" applyFill="1" applyBorder="1" applyAlignment="1">
      <alignment horizontal="center" vertical="center"/>
    </xf>
    <xf numFmtId="49" fontId="6" fillId="0" borderId="0" xfId="1" applyNumberFormat="1" applyFont="1" applyAlignment="1">
      <alignment vertical="center"/>
    </xf>
    <xf numFmtId="166" fontId="5" fillId="0" borderId="1" xfId="1" applyNumberFormat="1" applyFont="1" applyBorder="1" applyAlignment="1">
      <alignment vertical="center"/>
    </xf>
    <xf numFmtId="164" fontId="4" fillId="0" borderId="1" xfId="1" applyNumberFormat="1" applyFont="1" applyBorder="1" applyAlignment="1">
      <alignment vertical="center"/>
    </xf>
    <xf numFmtId="0" fontId="5" fillId="0" borderId="3" xfId="1" applyFont="1" applyBorder="1" applyAlignment="1">
      <alignment vertical="center"/>
    </xf>
    <xf numFmtId="166" fontId="4" fillId="0" borderId="1" xfId="1" applyNumberFormat="1" applyFont="1" applyBorder="1" applyAlignment="1">
      <alignment vertical="center"/>
    </xf>
    <xf numFmtId="166" fontId="4" fillId="0" borderId="3" xfId="1" applyNumberFormat="1" applyFont="1" applyBorder="1" applyAlignment="1">
      <alignment vertical="center"/>
    </xf>
    <xf numFmtId="166" fontId="4" fillId="0" borderId="4" xfId="1" applyNumberFormat="1" applyFont="1" applyBorder="1" applyAlignment="1">
      <alignment vertical="center"/>
    </xf>
    <xf numFmtId="166" fontId="4" fillId="0" borderId="5" xfId="1" applyNumberFormat="1" applyFont="1" applyBorder="1" applyAlignment="1">
      <alignment vertical="center"/>
    </xf>
    <xf numFmtId="166" fontId="4" fillId="0" borderId="11" xfId="1" applyNumberFormat="1" applyFont="1" applyBorder="1" applyAlignment="1">
      <alignment vertical="center"/>
    </xf>
    <xf numFmtId="166" fontId="4" fillId="0" borderId="13" xfId="1" applyNumberFormat="1" applyFont="1" applyBorder="1" applyAlignment="1">
      <alignment vertical="center"/>
    </xf>
    <xf numFmtId="0" fontId="4" fillId="0" borderId="3" xfId="1" applyFont="1" applyBorder="1" applyAlignment="1">
      <alignment vertical="center"/>
    </xf>
    <xf numFmtId="0" fontId="4" fillId="0" borderId="5" xfId="1" applyFont="1" applyBorder="1" applyAlignment="1">
      <alignment vertical="center"/>
    </xf>
    <xf numFmtId="167" fontId="4" fillId="0" borderId="10" xfId="1" applyNumberFormat="1" applyFont="1" applyBorder="1" applyAlignment="1">
      <alignment vertical="center"/>
    </xf>
    <xf numFmtId="166" fontId="4" fillId="1" borderId="11" xfId="1" applyNumberFormat="1" applyFont="1" applyFill="1" applyBorder="1" applyAlignment="1">
      <alignment vertical="center"/>
    </xf>
    <xf numFmtId="166" fontId="4" fillId="1" borderId="13" xfId="1" applyNumberFormat="1" applyFont="1" applyFill="1" applyBorder="1" applyAlignment="1">
      <alignment vertical="center"/>
    </xf>
    <xf numFmtId="166" fontId="4" fillId="1" borderId="10" xfId="1" applyNumberFormat="1" applyFont="1" applyFill="1" applyBorder="1" applyAlignment="1">
      <alignment vertical="center"/>
    </xf>
    <xf numFmtId="49" fontId="6" fillId="0" borderId="10" xfId="1" applyNumberFormat="1" applyFont="1" applyBorder="1" applyAlignment="1">
      <alignment horizontal="right" vertical="top" wrapText="1"/>
    </xf>
    <xf numFmtId="167" fontId="4" fillId="1" borderId="11" xfId="1" applyNumberFormat="1" applyFont="1" applyFill="1" applyBorder="1" applyAlignment="1">
      <alignment vertical="center"/>
    </xf>
    <xf numFmtId="166" fontId="4" fillId="1" borderId="1" xfId="1" applyNumberFormat="1" applyFont="1" applyFill="1" applyBorder="1" applyAlignment="1">
      <alignment vertical="center"/>
    </xf>
    <xf numFmtId="0" fontId="2" fillId="0" borderId="0" xfId="2" applyAlignment="1">
      <alignment vertical="center"/>
    </xf>
    <xf numFmtId="0" fontId="14" fillId="0" borderId="0" xfId="2" applyFont="1" applyAlignment="1">
      <alignment vertical="center"/>
    </xf>
    <xf numFmtId="0" fontId="15" fillId="0" borderId="0" xfId="2" applyFont="1" applyAlignment="1">
      <alignment vertical="center"/>
    </xf>
    <xf numFmtId="0" fontId="16" fillId="0" borderId="0" xfId="2" applyFont="1" applyAlignment="1">
      <alignment vertical="center"/>
    </xf>
    <xf numFmtId="0" fontId="14" fillId="3" borderId="0" xfId="2" applyFont="1" applyFill="1" applyAlignment="1">
      <alignment vertical="center"/>
    </xf>
    <xf numFmtId="0" fontId="15" fillId="0" borderId="0" xfId="2" applyFont="1" applyAlignment="1">
      <alignment vertical="center" wrapText="1"/>
    </xf>
    <xf numFmtId="0" fontId="14" fillId="0" borderId="29" xfId="2" applyFont="1" applyBorder="1" applyAlignment="1">
      <alignment vertical="center"/>
    </xf>
    <xf numFmtId="0" fontId="14" fillId="0" borderId="32" xfId="2" applyFont="1" applyBorder="1" applyAlignment="1">
      <alignment vertical="center"/>
    </xf>
    <xf numFmtId="0" fontId="15" fillId="0" borderId="33" xfId="2" applyFont="1" applyBorder="1" applyAlignment="1">
      <alignment vertical="center"/>
    </xf>
    <xf numFmtId="1" fontId="15" fillId="0" borderId="36" xfId="2" quotePrefix="1" applyNumberFormat="1" applyFont="1" applyBorder="1" applyAlignment="1">
      <alignment horizontal="center" vertical="center"/>
    </xf>
    <xf numFmtId="0" fontId="15" fillId="0" borderId="37" xfId="2" applyFont="1" applyBorder="1" applyAlignment="1">
      <alignment vertical="center"/>
    </xf>
    <xf numFmtId="0" fontId="16" fillId="3" borderId="38" xfId="2" applyFont="1" applyFill="1" applyBorder="1" applyAlignment="1">
      <alignment horizontal="center" vertical="center"/>
    </xf>
    <xf numFmtId="0" fontId="16" fillId="3" borderId="43" xfId="2" applyFont="1" applyFill="1" applyBorder="1" applyAlignment="1">
      <alignment vertical="center"/>
    </xf>
    <xf numFmtId="0" fontId="16" fillId="0" borderId="0" xfId="2" applyFont="1" applyAlignment="1">
      <alignment horizontal="center" vertical="center"/>
    </xf>
    <xf numFmtId="0" fontId="2" fillId="3" borderId="50" xfId="2" applyFill="1" applyBorder="1" applyAlignment="1">
      <alignment horizontal="center" vertical="center" wrapText="1"/>
    </xf>
    <xf numFmtId="0" fontId="16" fillId="3" borderId="25" xfId="2" applyFont="1" applyFill="1" applyBorder="1" applyAlignment="1">
      <alignment horizontal="center" vertical="center" wrapText="1"/>
    </xf>
    <xf numFmtId="0" fontId="14" fillId="0" borderId="0" xfId="2" applyFont="1" applyBorder="1" applyAlignment="1">
      <alignment vertical="center"/>
    </xf>
    <xf numFmtId="0" fontId="2" fillId="0" borderId="29" xfId="2" applyBorder="1" applyAlignment="1">
      <alignment vertical="center"/>
    </xf>
    <xf numFmtId="0" fontId="15" fillId="0" borderId="56" xfId="2" applyFont="1" applyBorder="1" applyAlignment="1">
      <alignment vertical="center"/>
    </xf>
    <xf numFmtId="0" fontId="2" fillId="0" borderId="33" xfId="2" applyBorder="1" applyAlignment="1">
      <alignment vertical="center"/>
    </xf>
    <xf numFmtId="0" fontId="15" fillId="0" borderId="58" xfId="2" applyFont="1" applyBorder="1" applyAlignment="1">
      <alignment vertical="center"/>
    </xf>
    <xf numFmtId="0" fontId="1" fillId="0" borderId="59" xfId="1" applyBorder="1" applyAlignment="1">
      <alignment horizontal="center" vertical="center"/>
    </xf>
    <xf numFmtId="0" fontId="16" fillId="0" borderId="61" xfId="1" applyFont="1" applyBorder="1" applyAlignment="1">
      <alignment horizontal="center" vertical="center"/>
    </xf>
    <xf numFmtId="0" fontId="17" fillId="0" borderId="0" xfId="2" applyFont="1" applyAlignment="1">
      <alignment vertical="center"/>
    </xf>
    <xf numFmtId="0" fontId="18" fillId="0" borderId="0" xfId="2" applyFont="1" applyAlignment="1">
      <alignment vertical="center"/>
    </xf>
    <xf numFmtId="0" fontId="16" fillId="3" borderId="16" xfId="2" applyFont="1" applyFill="1" applyBorder="1" applyAlignment="1">
      <alignment vertical="center"/>
    </xf>
    <xf numFmtId="0" fontId="16" fillId="3" borderId="17" xfId="2" applyFont="1" applyFill="1" applyBorder="1" applyAlignment="1">
      <alignment vertical="center"/>
    </xf>
    <xf numFmtId="0" fontId="16" fillId="3" borderId="18" xfId="2" applyFont="1" applyFill="1" applyBorder="1" applyAlignment="1">
      <alignment vertical="center"/>
    </xf>
    <xf numFmtId="0" fontId="16" fillId="3" borderId="19" xfId="2" applyFont="1" applyFill="1" applyBorder="1" applyAlignment="1">
      <alignment vertical="center"/>
    </xf>
    <xf numFmtId="0" fontId="16" fillId="3" borderId="0" xfId="2" applyFont="1" applyFill="1" applyBorder="1" applyAlignment="1">
      <alignment vertical="center"/>
    </xf>
    <xf numFmtId="0" fontId="16" fillId="3" borderId="0" xfId="2" applyFont="1" applyFill="1" applyBorder="1" applyAlignment="1">
      <alignment horizontal="center" vertical="center"/>
    </xf>
    <xf numFmtId="0" fontId="16" fillId="3" borderId="20" xfId="2" applyFont="1" applyFill="1" applyBorder="1" applyAlignment="1">
      <alignment vertical="center"/>
    </xf>
    <xf numFmtId="0" fontId="19" fillId="0" borderId="0" xfId="2" applyFont="1" applyBorder="1" applyAlignment="1">
      <alignment vertical="center"/>
    </xf>
    <xf numFmtId="0" fontId="19" fillId="0" borderId="0" xfId="2" applyFont="1" applyAlignment="1">
      <alignment vertical="center"/>
    </xf>
    <xf numFmtId="0" fontId="19" fillId="3" borderId="19" xfId="2" applyFont="1" applyFill="1" applyBorder="1" applyAlignment="1">
      <alignment horizontal="center" vertical="center"/>
    </xf>
    <xf numFmtId="0" fontId="19" fillId="3" borderId="65" xfId="2" applyFont="1" applyFill="1" applyBorder="1" applyAlignment="1">
      <alignment horizontal="center" vertical="center"/>
    </xf>
    <xf numFmtId="0" fontId="19" fillId="3" borderId="0" xfId="2" applyFont="1" applyFill="1" applyBorder="1" applyAlignment="1">
      <alignment horizontal="center" vertical="center"/>
    </xf>
    <xf numFmtId="0" fontId="19" fillId="3" borderId="20" xfId="2" applyFont="1" applyFill="1" applyBorder="1" applyAlignment="1">
      <alignment horizontal="center" vertical="center"/>
    </xf>
    <xf numFmtId="0" fontId="19" fillId="3" borderId="21" xfId="2" applyFont="1" applyFill="1" applyBorder="1" applyAlignment="1">
      <alignment horizontal="center" vertical="center"/>
    </xf>
    <xf numFmtId="0" fontId="19" fillId="3" borderId="22" xfId="2" applyFont="1" applyFill="1" applyBorder="1" applyAlignment="1">
      <alignment horizontal="center" vertical="center"/>
    </xf>
    <xf numFmtId="0" fontId="19" fillId="3" borderId="23" xfId="2" applyFont="1" applyFill="1" applyBorder="1" applyAlignment="1">
      <alignment horizontal="center" vertical="center"/>
    </xf>
    <xf numFmtId="0" fontId="20" fillId="0" borderId="0" xfId="2" applyFont="1" applyBorder="1" applyAlignment="1">
      <alignment vertical="center"/>
    </xf>
    <xf numFmtId="0" fontId="2" fillId="0" borderId="0" xfId="2" applyFont="1" applyBorder="1" applyAlignment="1">
      <alignment vertical="center"/>
    </xf>
    <xf numFmtId="0" fontId="2" fillId="0" borderId="0" xfId="2" applyFont="1" applyAlignment="1">
      <alignment vertical="center"/>
    </xf>
    <xf numFmtId="0" fontId="6" fillId="0" borderId="0" xfId="1" applyFont="1"/>
    <xf numFmtId="0" fontId="6" fillId="0" borderId="66" xfId="1" applyFont="1" applyBorder="1"/>
    <xf numFmtId="0" fontId="6" fillId="0" borderId="67" xfId="1" applyFont="1" applyBorder="1"/>
    <xf numFmtId="0" fontId="4" fillId="0" borderId="67" xfId="1" applyFont="1" applyBorder="1" applyAlignment="1">
      <alignment horizontal="left" vertical="top"/>
    </xf>
    <xf numFmtId="0" fontId="6" fillId="0" borderId="68" xfId="1" applyFont="1" applyBorder="1"/>
    <xf numFmtId="0" fontId="6" fillId="0" borderId="69" xfId="1" applyFont="1" applyBorder="1"/>
    <xf numFmtId="0" fontId="6" fillId="0" borderId="0" xfId="1" applyFont="1" applyBorder="1"/>
    <xf numFmtId="0" fontId="4" fillId="0" borderId="0" xfId="1" applyFont="1" applyBorder="1" applyAlignment="1">
      <alignment horizontal="left" vertical="top"/>
    </xf>
    <xf numFmtId="0" fontId="6" fillId="0" borderId="34" xfId="1" applyFont="1" applyBorder="1"/>
    <xf numFmtId="0" fontId="10" fillId="0" borderId="0" xfId="1" applyFont="1"/>
    <xf numFmtId="0" fontId="10" fillId="0" borderId="69" xfId="1" applyFont="1" applyBorder="1"/>
    <xf numFmtId="0" fontId="4" fillId="0" borderId="0" xfId="1" applyFont="1" applyBorder="1"/>
    <xf numFmtId="0" fontId="4" fillId="0" borderId="0" xfId="1" applyFont="1" applyBorder="1" applyAlignment="1">
      <alignment vertical="top"/>
    </xf>
    <xf numFmtId="0" fontId="4" fillId="0" borderId="34" xfId="1" applyFont="1" applyBorder="1"/>
    <xf numFmtId="0" fontId="4" fillId="0" borderId="69" xfId="1" applyFont="1" applyBorder="1"/>
    <xf numFmtId="0" fontId="21" fillId="0" borderId="0" xfId="1" applyFont="1" applyBorder="1"/>
    <xf numFmtId="0" fontId="4" fillId="0" borderId="70" xfId="1" applyFont="1" applyBorder="1"/>
    <xf numFmtId="0" fontId="4" fillId="0" borderId="71" xfId="1" applyFont="1" applyBorder="1"/>
    <xf numFmtId="0" fontId="21" fillId="0" borderId="71" xfId="1" applyFont="1" applyBorder="1"/>
    <xf numFmtId="0" fontId="4" fillId="0" borderId="72" xfId="1" applyFont="1" applyBorder="1"/>
    <xf numFmtId="0" fontId="1" fillId="4" borderId="0" xfId="1" applyFill="1"/>
    <xf numFmtId="0" fontId="16" fillId="4" borderId="0" xfId="1" applyFont="1" applyFill="1" applyBorder="1" applyAlignment="1">
      <alignment horizontal="center"/>
    </xf>
    <xf numFmtId="0" fontId="1" fillId="0" borderId="0" xfId="1" applyAlignment="1">
      <alignment vertical="center"/>
    </xf>
    <xf numFmtId="0" fontId="23" fillId="0" borderId="0" xfId="1" applyFont="1" applyAlignment="1">
      <alignment vertical="center"/>
    </xf>
    <xf numFmtId="0" fontId="24" fillId="0" borderId="0" xfId="1" applyFont="1" applyAlignment="1">
      <alignment vertical="center"/>
    </xf>
    <xf numFmtId="0" fontId="25" fillId="0" borderId="0" xfId="1" applyFont="1" applyAlignment="1">
      <alignment vertical="center"/>
    </xf>
    <xf numFmtId="0" fontId="26" fillId="0" borderId="0" xfId="1" applyFont="1" applyAlignment="1">
      <alignment horizontal="center" vertical="center"/>
    </xf>
    <xf numFmtId="0" fontId="26" fillId="0" borderId="0" xfId="1" applyFont="1" applyBorder="1" applyAlignment="1">
      <alignment horizontal="center" vertical="center"/>
    </xf>
    <xf numFmtId="0" fontId="25" fillId="0" borderId="0" xfId="1" applyFont="1" applyAlignment="1">
      <alignment horizontal="center" vertical="center"/>
    </xf>
    <xf numFmtId="0" fontId="26" fillId="0" borderId="0" xfId="1" applyFont="1" applyFill="1" applyBorder="1" applyAlignment="1">
      <alignment horizontal="center" vertical="center"/>
    </xf>
    <xf numFmtId="0" fontId="25" fillId="0" borderId="0" xfId="1" applyFont="1" applyAlignment="1">
      <alignment horizontal="left" vertical="center"/>
    </xf>
    <xf numFmtId="0" fontId="25" fillId="0" borderId="0" xfId="1" applyFont="1" applyAlignment="1">
      <alignment horizontal="right" vertical="center"/>
    </xf>
    <xf numFmtId="0" fontId="1" fillId="0" borderId="0" xfId="1" applyBorder="1" applyAlignment="1">
      <alignment vertical="center"/>
    </xf>
    <xf numFmtId="49" fontId="8" fillId="0" borderId="14" xfId="1" applyNumberFormat="1" applyFont="1" applyBorder="1" applyAlignment="1">
      <alignment horizontal="right" vertical="center"/>
    </xf>
    <xf numFmtId="4" fontId="5" fillId="0" borderId="15" xfId="1" applyNumberFormat="1" applyFont="1" applyBorder="1" applyAlignment="1">
      <alignment vertical="center"/>
    </xf>
    <xf numFmtId="0" fontId="27" fillId="0" borderId="0" xfId="0" applyFont="1"/>
    <xf numFmtId="0" fontId="29" fillId="0" borderId="0" xfId="0" applyFont="1"/>
    <xf numFmtId="49" fontId="8" fillId="0" borderId="73" xfId="1" applyNumberFormat="1" applyFont="1" applyBorder="1" applyAlignment="1">
      <alignment vertical="center"/>
    </xf>
    <xf numFmtId="0" fontId="8" fillId="0" borderId="73" xfId="1" applyFont="1" applyBorder="1" applyAlignment="1">
      <alignment vertical="center" wrapText="1"/>
    </xf>
    <xf numFmtId="164" fontId="8" fillId="0" borderId="73" xfId="1" applyNumberFormat="1" applyFont="1" applyBorder="1" applyAlignment="1">
      <alignment vertical="center"/>
    </xf>
    <xf numFmtId="164" fontId="8" fillId="1" borderId="73" xfId="1" applyNumberFormat="1" applyFont="1" applyFill="1" applyBorder="1" applyAlignment="1">
      <alignment vertical="center"/>
    </xf>
    <xf numFmtId="49" fontId="8" fillId="0" borderId="74" xfId="1" applyNumberFormat="1" applyFont="1" applyBorder="1" applyAlignment="1">
      <alignment vertical="center"/>
    </xf>
    <xf numFmtId="0" fontId="8" fillId="0" borderId="74" xfId="1" applyFont="1" applyBorder="1" applyAlignment="1">
      <alignment vertical="center" wrapText="1"/>
    </xf>
    <xf numFmtId="164" fontId="8" fillId="0" borderId="74" xfId="1" applyNumberFormat="1" applyFont="1" applyBorder="1" applyAlignment="1">
      <alignment vertical="center"/>
    </xf>
    <xf numFmtId="164" fontId="8" fillId="1" borderId="74" xfId="1" applyNumberFormat="1" applyFont="1" applyFill="1" applyBorder="1" applyAlignment="1">
      <alignment vertical="center"/>
    </xf>
    <xf numFmtId="49" fontId="4" fillId="0" borderId="73" xfId="1" applyNumberFormat="1" applyFont="1" applyBorder="1" applyAlignment="1">
      <alignment vertical="center"/>
    </xf>
    <xf numFmtId="0" fontId="4" fillId="0" borderId="73" xfId="1" applyFont="1" applyBorder="1" applyAlignment="1">
      <alignment vertical="center" wrapText="1"/>
    </xf>
    <xf numFmtId="166" fontId="4" fillId="0" borderId="73" xfId="1" applyNumberFormat="1" applyFont="1" applyBorder="1" applyAlignment="1">
      <alignment vertical="center"/>
    </xf>
    <xf numFmtId="3" fontId="15" fillId="0" borderId="58" xfId="2" applyNumberFormat="1" applyFont="1" applyBorder="1" applyAlignment="1">
      <alignment vertical="center"/>
    </xf>
    <xf numFmtId="0" fontId="28" fillId="0" borderId="0" xfId="1" applyFont="1" applyAlignment="1">
      <alignment horizontal="center" vertical="center"/>
    </xf>
    <xf numFmtId="0" fontId="25" fillId="0" borderId="0" xfId="1" applyFont="1" applyAlignment="1">
      <alignment horizontal="center" vertical="center"/>
    </xf>
    <xf numFmtId="0" fontId="26" fillId="0" borderId="0" xfId="1" applyFont="1" applyAlignment="1">
      <alignment horizontal="center" vertical="center"/>
    </xf>
    <xf numFmtId="0" fontId="25" fillId="0" borderId="0" xfId="1" applyFont="1" applyAlignment="1">
      <alignment horizontal="right" vertical="center"/>
    </xf>
    <xf numFmtId="0" fontId="25" fillId="0" borderId="0" xfId="1" applyFont="1" applyAlignment="1">
      <alignment horizontal="left" vertical="center"/>
    </xf>
    <xf numFmtId="0" fontId="19" fillId="2" borderId="72" xfId="1" applyFont="1" applyFill="1" applyBorder="1" applyAlignment="1">
      <alignment horizontal="center" vertical="center"/>
    </xf>
    <xf numFmtId="0" fontId="19" fillId="2" borderId="71" xfId="1" applyFont="1" applyFill="1" applyBorder="1" applyAlignment="1">
      <alignment horizontal="center" vertical="center"/>
    </xf>
    <xf numFmtId="0" fontId="19" fillId="2" borderId="70" xfId="1" applyFont="1" applyFill="1" applyBorder="1" applyAlignment="1">
      <alignment horizontal="center" vertical="center"/>
    </xf>
    <xf numFmtId="0" fontId="19" fillId="2" borderId="68" xfId="1" applyFont="1" applyFill="1" applyBorder="1" applyAlignment="1">
      <alignment horizontal="center" vertical="center"/>
    </xf>
    <xf numFmtId="0" fontId="19" fillId="2" borderId="67" xfId="1" applyFont="1" applyFill="1" applyBorder="1" applyAlignment="1">
      <alignment horizontal="center" vertical="center"/>
    </xf>
    <xf numFmtId="0" fontId="19" fillId="2" borderId="66" xfId="1" applyFont="1" applyFill="1" applyBorder="1" applyAlignment="1">
      <alignment horizontal="center" vertical="center"/>
    </xf>
    <xf numFmtId="0" fontId="19" fillId="0" borderId="0" xfId="1" applyFont="1" applyFill="1" applyBorder="1" applyAlignment="1">
      <alignment horizontal="center" vertical="center"/>
    </xf>
    <xf numFmtId="0" fontId="26" fillId="0" borderId="0" xfId="1" applyFont="1" applyFill="1" applyBorder="1" applyAlignment="1">
      <alignment horizontal="center" vertical="center"/>
    </xf>
    <xf numFmtId="0" fontId="26" fillId="2" borderId="72" xfId="1" applyFont="1" applyFill="1" applyBorder="1" applyAlignment="1">
      <alignment horizontal="center" vertical="center"/>
    </xf>
    <xf numFmtId="0" fontId="25" fillId="0" borderId="71" xfId="1" applyFont="1" applyBorder="1"/>
    <xf numFmtId="0" fontId="25" fillId="0" borderId="70" xfId="1" applyFont="1" applyBorder="1"/>
    <xf numFmtId="0" fontId="26" fillId="2" borderId="68" xfId="1" applyFont="1" applyFill="1" applyBorder="1" applyAlignment="1">
      <alignment horizontal="center" vertical="center"/>
    </xf>
    <xf numFmtId="0" fontId="25" fillId="0" borderId="67" xfId="1" applyFont="1" applyBorder="1"/>
    <xf numFmtId="0" fontId="25" fillId="0" borderId="66" xfId="1" applyFont="1" applyBorder="1"/>
    <xf numFmtId="0" fontId="26" fillId="0" borderId="0" xfId="1" applyFont="1" applyAlignment="1">
      <alignment horizontal="right" vertical="center"/>
    </xf>
    <xf numFmtId="0" fontId="26" fillId="0" borderId="67" xfId="1" applyFont="1" applyBorder="1" applyAlignment="1">
      <alignment horizontal="center" vertical="center"/>
    </xf>
    <xf numFmtId="0" fontId="22" fillId="2" borderId="26" xfId="1" applyFont="1" applyFill="1" applyBorder="1" applyAlignment="1">
      <alignment horizontal="center" vertical="center"/>
    </xf>
    <xf numFmtId="0" fontId="22" fillId="2" borderId="25" xfId="1" applyFont="1" applyFill="1" applyBorder="1" applyAlignment="1">
      <alignment horizontal="center" vertical="center"/>
    </xf>
    <xf numFmtId="0" fontId="22" fillId="2" borderId="50" xfId="1" applyFont="1" applyFill="1" applyBorder="1" applyAlignment="1">
      <alignment horizontal="center" vertical="center"/>
    </xf>
    <xf numFmtId="0" fontId="19" fillId="3" borderId="34" xfId="2" applyFont="1" applyFill="1" applyBorder="1" applyAlignment="1">
      <alignment horizontal="center" vertical="center"/>
    </xf>
    <xf numFmtId="0" fontId="19" fillId="3" borderId="0" xfId="2" applyFont="1" applyFill="1" applyBorder="1" applyAlignment="1">
      <alignment horizontal="center" vertical="center"/>
    </xf>
    <xf numFmtId="0" fontId="19" fillId="3" borderId="0" xfId="2" applyFont="1" applyFill="1" applyBorder="1" applyAlignment="1">
      <alignment horizontal="right" vertical="center"/>
    </xf>
    <xf numFmtId="0" fontId="1" fillId="0" borderId="0" xfId="1" applyAlignment="1">
      <alignment horizontal="right" vertical="center"/>
    </xf>
    <xf numFmtId="0" fontId="18" fillId="3" borderId="64" xfId="2" applyFont="1" applyFill="1" applyBorder="1" applyAlignment="1">
      <alignment horizontal="center" vertical="center"/>
    </xf>
    <xf numFmtId="0" fontId="1" fillId="0" borderId="28" xfId="1" applyBorder="1" applyAlignment="1"/>
    <xf numFmtId="0" fontId="1" fillId="0" borderId="63" xfId="1" applyBorder="1" applyAlignment="1"/>
    <xf numFmtId="0" fontId="17" fillId="3" borderId="60" xfId="2" applyFont="1" applyFill="1" applyBorder="1" applyAlignment="1">
      <alignment horizontal="center" vertical="center"/>
    </xf>
    <xf numFmtId="0" fontId="1" fillId="0" borderId="62" xfId="1" applyBorder="1" applyAlignment="1">
      <alignment horizontal="center" vertical="center"/>
    </xf>
    <xf numFmtId="0" fontId="1" fillId="0" borderId="59" xfId="1" applyBorder="1" applyAlignment="1">
      <alignment horizontal="center" vertical="center"/>
    </xf>
    <xf numFmtId="0" fontId="15" fillId="0" borderId="58" xfId="2" applyFont="1" applyBorder="1" applyAlignment="1">
      <alignment vertical="center"/>
    </xf>
    <xf numFmtId="2" fontId="15" fillId="0" borderId="46" xfId="2" applyNumberFormat="1" applyFont="1" applyBorder="1" applyAlignment="1">
      <alignment horizontal="right" vertical="center"/>
    </xf>
    <xf numFmtId="2" fontId="15" fillId="0" borderId="47" xfId="2" applyNumberFormat="1" applyFont="1" applyBorder="1" applyAlignment="1">
      <alignment horizontal="right" vertical="center"/>
    </xf>
    <xf numFmtId="1" fontId="15" fillId="0" borderId="46" xfId="2" applyNumberFormat="1" applyFont="1" applyBorder="1" applyAlignment="1">
      <alignment horizontal="right" vertical="center"/>
    </xf>
    <xf numFmtId="1" fontId="15" fillId="0" borderId="45" xfId="2" applyNumberFormat="1" applyFont="1" applyBorder="1" applyAlignment="1">
      <alignment horizontal="right" vertical="center"/>
    </xf>
    <xf numFmtId="1" fontId="15" fillId="0" borderId="44" xfId="2" applyNumberFormat="1" applyFont="1" applyBorder="1" applyAlignment="1">
      <alignment horizontal="right" vertical="center"/>
    </xf>
    <xf numFmtId="1" fontId="15" fillId="0" borderId="56" xfId="2" applyNumberFormat="1" applyFont="1" applyBorder="1" applyAlignment="1">
      <alignment vertical="center"/>
    </xf>
    <xf numFmtId="1" fontId="15" fillId="0" borderId="55" xfId="2" applyNumberFormat="1" applyFont="1" applyBorder="1" applyAlignment="1">
      <alignment vertical="center"/>
    </xf>
    <xf numFmtId="0" fontId="15" fillId="0" borderId="56" xfId="2" applyFont="1" applyBorder="1" applyAlignment="1">
      <alignment vertical="center"/>
    </xf>
    <xf numFmtId="0" fontId="16" fillId="3" borderId="54" xfId="2" applyFont="1" applyFill="1" applyBorder="1" applyAlignment="1">
      <alignment horizontal="center" vertical="center"/>
    </xf>
    <xf numFmtId="0" fontId="2" fillId="3" borderId="53" xfId="2" applyFill="1" applyBorder="1" applyAlignment="1">
      <alignment horizontal="center" vertical="center"/>
    </xf>
    <xf numFmtId="0" fontId="2" fillId="3" borderId="22" xfId="2" applyFill="1" applyBorder="1" applyAlignment="1">
      <alignment horizontal="center" vertical="center"/>
    </xf>
    <xf numFmtId="0" fontId="2" fillId="3" borderId="53" xfId="2" applyFill="1" applyBorder="1" applyAlignment="1">
      <alignment vertical="center"/>
    </xf>
    <xf numFmtId="0" fontId="2" fillId="3" borderId="52" xfId="2" applyFill="1" applyBorder="1" applyAlignment="1">
      <alignment vertical="center"/>
    </xf>
    <xf numFmtId="0" fontId="15" fillId="0" borderId="48" xfId="2" applyFont="1" applyBorder="1" applyAlignment="1">
      <alignment vertical="center" wrapText="1" shrinkToFit="1"/>
    </xf>
    <xf numFmtId="0" fontId="15" fillId="0" borderId="45" xfId="2" applyFont="1" applyBorder="1" applyAlignment="1">
      <alignment vertical="center" wrapText="1" shrinkToFit="1"/>
    </xf>
    <xf numFmtId="0" fontId="15" fillId="0" borderId="17" xfId="2" applyFont="1" applyBorder="1" applyAlignment="1">
      <alignment vertical="center" wrapText="1" shrinkToFit="1"/>
    </xf>
    <xf numFmtId="0" fontId="15" fillId="0" borderId="47" xfId="2" applyFont="1" applyBorder="1" applyAlignment="1">
      <alignment vertical="center" wrapText="1" shrinkToFit="1"/>
    </xf>
    <xf numFmtId="1" fontId="15" fillId="0" borderId="58" xfId="2" applyNumberFormat="1" applyFont="1" applyBorder="1" applyAlignment="1">
      <alignment vertical="center"/>
    </xf>
    <xf numFmtId="1" fontId="15" fillId="0" borderId="57" xfId="2" applyNumberFormat="1" applyFont="1" applyBorder="1" applyAlignment="1">
      <alignment vertical="center"/>
    </xf>
    <xf numFmtId="0" fontId="16" fillId="3" borderId="51" xfId="2" applyFont="1" applyFill="1" applyBorder="1" applyAlignment="1">
      <alignment horizontal="center" vertical="center"/>
    </xf>
    <xf numFmtId="0" fontId="16" fillId="3" borderId="24" xfId="2" applyFont="1" applyFill="1" applyBorder="1" applyAlignment="1">
      <alignment horizontal="center" vertical="center"/>
    </xf>
    <xf numFmtId="0" fontId="16" fillId="3" borderId="26" xfId="2" applyFont="1" applyFill="1" applyBorder="1" applyAlignment="1">
      <alignment horizontal="center" vertical="center"/>
    </xf>
    <xf numFmtId="0" fontId="15" fillId="0" borderId="58" xfId="2" applyFont="1" applyBorder="1" applyAlignment="1">
      <alignment horizontal="left" vertical="center"/>
    </xf>
    <xf numFmtId="0" fontId="16" fillId="3" borderId="26" xfId="2" applyFont="1" applyFill="1" applyBorder="1" applyAlignment="1">
      <alignment horizontal="center" vertical="center" wrapText="1"/>
    </xf>
    <xf numFmtId="0" fontId="16" fillId="3" borderId="25" xfId="2" applyFont="1" applyFill="1" applyBorder="1" applyAlignment="1">
      <alignment horizontal="center" vertical="center" wrapText="1"/>
    </xf>
    <xf numFmtId="0" fontId="16" fillId="3" borderId="49" xfId="2" applyFont="1" applyFill="1" applyBorder="1" applyAlignment="1">
      <alignment horizontal="center" vertical="center" wrapText="1"/>
    </xf>
    <xf numFmtId="0" fontId="1" fillId="0" borderId="61" xfId="1" applyBorder="1" applyAlignment="1">
      <alignment horizontal="center" vertical="center"/>
    </xf>
    <xf numFmtId="0" fontId="16" fillId="0" borderId="61" xfId="1" applyFont="1" applyBorder="1" applyAlignment="1">
      <alignment horizontal="center" vertical="center"/>
    </xf>
    <xf numFmtId="0" fontId="16" fillId="0" borderId="60" xfId="1" applyFont="1" applyBorder="1" applyAlignment="1">
      <alignment horizontal="center" vertical="center"/>
    </xf>
    <xf numFmtId="3" fontId="15" fillId="0" borderId="58" xfId="2" applyNumberFormat="1" applyFont="1" applyBorder="1" applyAlignment="1">
      <alignment vertical="center"/>
    </xf>
    <xf numFmtId="3" fontId="15" fillId="0" borderId="57" xfId="2" applyNumberFormat="1" applyFont="1" applyBorder="1" applyAlignment="1">
      <alignment vertical="center"/>
    </xf>
    <xf numFmtId="2" fontId="15" fillId="0" borderId="35" xfId="2" applyNumberFormat="1" applyFont="1" applyBorder="1" applyAlignment="1">
      <alignment horizontal="right" vertical="center"/>
    </xf>
    <xf numFmtId="2" fontId="15" fillId="0" borderId="34" xfId="2" applyNumberFormat="1" applyFont="1" applyBorder="1" applyAlignment="1">
      <alignment horizontal="right" vertical="center"/>
    </xf>
    <xf numFmtId="0" fontId="15" fillId="0" borderId="35" xfId="2" applyFont="1" applyBorder="1" applyAlignment="1">
      <alignment horizontal="left" vertical="center"/>
    </xf>
    <xf numFmtId="2" fontId="15" fillId="0" borderId="0" xfId="2" applyNumberFormat="1" applyFont="1" applyBorder="1" applyAlignment="1">
      <alignment horizontal="right" vertical="center"/>
    </xf>
    <xf numFmtId="0" fontId="16" fillId="3" borderId="40" xfId="2" applyFont="1" applyFill="1" applyBorder="1" applyAlignment="1">
      <alignment horizontal="center" vertical="center"/>
    </xf>
    <xf numFmtId="0" fontId="16" fillId="3" borderId="39" xfId="2" applyFont="1" applyFill="1" applyBorder="1" applyAlignment="1">
      <alignment horizontal="center" vertical="center"/>
    </xf>
    <xf numFmtId="0" fontId="15" fillId="0" borderId="0" xfId="2" applyFont="1" applyAlignment="1">
      <alignment vertical="center" wrapText="1"/>
    </xf>
    <xf numFmtId="0" fontId="14" fillId="0" borderId="31" xfId="2" applyFont="1" applyBorder="1" applyAlignment="1">
      <alignment vertical="center"/>
    </xf>
    <xf numFmtId="2" fontId="14" fillId="0" borderId="31" xfId="2" applyNumberFormat="1" applyFont="1" applyBorder="1" applyAlignment="1">
      <alignment vertical="center"/>
    </xf>
    <xf numFmtId="2" fontId="14" fillId="0" borderId="30" xfId="2" applyNumberFormat="1" applyFont="1" applyBorder="1" applyAlignment="1">
      <alignment vertical="center"/>
    </xf>
    <xf numFmtId="0" fontId="15" fillId="0" borderId="28" xfId="2" applyFont="1" applyBorder="1" applyAlignment="1">
      <alignment vertical="center"/>
    </xf>
    <xf numFmtId="0" fontId="2" fillId="0" borderId="28" xfId="2" applyBorder="1" applyAlignment="1">
      <alignment vertical="center"/>
    </xf>
    <xf numFmtId="0" fontId="15" fillId="0" borderId="35" xfId="2" applyFont="1" applyBorder="1" applyAlignment="1">
      <alignment vertical="center" wrapText="1"/>
    </xf>
    <xf numFmtId="0" fontId="17" fillId="0" borderId="0" xfId="2" applyFont="1" applyAlignment="1">
      <alignment vertical="center"/>
    </xf>
    <xf numFmtId="0" fontId="2" fillId="0" borderId="0" xfId="2" applyAlignment="1">
      <alignment vertical="center"/>
    </xf>
    <xf numFmtId="0" fontId="16" fillId="3" borderId="50" xfId="2" applyFont="1" applyFill="1" applyBorder="1" applyAlignment="1">
      <alignment horizontal="center" vertical="center" wrapText="1"/>
    </xf>
    <xf numFmtId="0" fontId="15" fillId="0" borderId="56" xfId="2" applyFont="1" applyBorder="1" applyAlignment="1">
      <alignment horizontal="left" vertical="center"/>
    </xf>
    <xf numFmtId="0" fontId="16" fillId="3" borderId="60" xfId="2" applyFont="1" applyFill="1" applyBorder="1" applyAlignment="1">
      <alignment horizontal="center" vertical="center"/>
    </xf>
    <xf numFmtId="0" fontId="16" fillId="0" borderId="61" xfId="2" applyFont="1" applyFill="1" applyBorder="1" applyAlignment="1">
      <alignment horizontal="center" vertical="center"/>
    </xf>
    <xf numFmtId="0" fontId="14" fillId="0" borderId="0" xfId="2" applyFont="1" applyAlignment="1">
      <alignment vertical="center"/>
    </xf>
    <xf numFmtId="0" fontId="16" fillId="3" borderId="42" xfId="2" applyFont="1" applyFill="1" applyBorder="1" applyAlignment="1">
      <alignment horizontal="center" vertical="center"/>
    </xf>
    <xf numFmtId="0" fontId="16" fillId="3" borderId="41" xfId="2" applyFont="1" applyFill="1" applyBorder="1" applyAlignment="1">
      <alignment horizontal="center" vertical="center"/>
    </xf>
    <xf numFmtId="49" fontId="5" fillId="1" borderId="13" xfId="1" applyNumberFormat="1" applyFont="1" applyFill="1" applyBorder="1" applyAlignment="1">
      <alignment vertical="center"/>
    </xf>
    <xf numFmtId="0" fontId="1" fillId="0" borderId="11" xfId="1" applyBorder="1" applyAlignment="1">
      <alignment vertical="center"/>
    </xf>
    <xf numFmtId="0" fontId="6" fillId="0" borderId="14" xfId="1" applyFont="1" applyBorder="1" applyAlignment="1">
      <alignment vertical="center"/>
    </xf>
    <xf numFmtId="0" fontId="6" fillId="0" borderId="5" xfId="1" applyFont="1" applyBorder="1" applyAlignment="1">
      <alignment vertical="center"/>
    </xf>
    <xf numFmtId="49" fontId="5" fillId="0" borderId="0" xfId="1" applyNumberFormat="1" applyFont="1" applyAlignment="1">
      <alignment horizontal="center" vertical="center"/>
    </xf>
    <xf numFmtId="0" fontId="1" fillId="0" borderId="0" xfId="1" applyAlignment="1">
      <alignment horizontal="center" vertical="center"/>
    </xf>
    <xf numFmtId="0" fontId="5" fillId="1" borderId="9" xfId="1" applyFont="1" applyFill="1" applyBorder="1" applyAlignment="1">
      <alignment horizontal="center" vertical="center"/>
    </xf>
    <xf numFmtId="0" fontId="1" fillId="1" borderId="9" xfId="1" applyFill="1" applyBorder="1" applyAlignment="1">
      <alignment horizontal="center" vertical="center"/>
    </xf>
    <xf numFmtId="0" fontId="1" fillId="1" borderId="15" xfId="1" applyFill="1" applyBorder="1" applyAlignment="1">
      <alignment horizontal="center" vertical="center"/>
    </xf>
    <xf numFmtId="0" fontId="5" fillId="1" borderId="9" xfId="1" applyFont="1" applyFill="1" applyBorder="1" applyAlignment="1">
      <alignment horizontal="center" vertical="center" wrapText="1"/>
    </xf>
    <xf numFmtId="0" fontId="1" fillId="1" borderId="9" xfId="1" applyFill="1" applyBorder="1" applyAlignment="1">
      <alignment horizontal="center" vertical="center" wrapText="1"/>
    </xf>
    <xf numFmtId="0" fontId="1" fillId="1" borderId="15" xfId="1" applyFill="1" applyBorder="1" applyAlignment="1">
      <alignment horizontal="center" vertical="center" wrapText="1"/>
    </xf>
    <xf numFmtId="164" fontId="4" fillId="0" borderId="0" xfId="1" applyNumberFormat="1" applyFont="1" applyBorder="1" applyAlignment="1">
      <alignment vertical="center"/>
    </xf>
    <xf numFmtId="0" fontId="1" fillId="0" borderId="4" xfId="1" applyBorder="1" applyAlignment="1">
      <alignment vertical="center"/>
    </xf>
    <xf numFmtId="49" fontId="5" fillId="1" borderId="3" xfId="1" applyNumberFormat="1" applyFont="1" applyFill="1" applyBorder="1" applyAlignment="1">
      <alignment vertical="center"/>
    </xf>
    <xf numFmtId="0" fontId="3" fillId="1" borderId="2" xfId="1" applyFont="1" applyFill="1" applyBorder="1" applyAlignment="1">
      <alignment vertical="center"/>
    </xf>
    <xf numFmtId="0" fontId="6" fillId="0" borderId="7" xfId="1" applyFont="1" applyBorder="1" applyAlignment="1">
      <alignment vertical="center" wrapText="1"/>
    </xf>
    <xf numFmtId="0" fontId="6" fillId="0" borderId="0" xfId="1" applyFont="1" applyAlignment="1">
      <alignment vertical="center"/>
    </xf>
    <xf numFmtId="49" fontId="5" fillId="1" borderId="13" xfId="1" applyNumberFormat="1" applyFont="1" applyFill="1" applyBorder="1" applyAlignment="1">
      <alignment horizontal="center" vertical="center"/>
    </xf>
    <xf numFmtId="0" fontId="3" fillId="1" borderId="12" xfId="1" applyFont="1" applyFill="1" applyBorder="1" applyAlignment="1">
      <alignment horizontal="center" vertical="center"/>
    </xf>
    <xf numFmtId="0" fontId="3" fillId="1" borderId="11" xfId="1" applyFont="1" applyFill="1" applyBorder="1" applyAlignment="1">
      <alignment horizontal="center" vertical="center"/>
    </xf>
    <xf numFmtId="0" fontId="5" fillId="1" borderId="13" xfId="1" applyFont="1" applyFill="1" applyBorder="1" applyAlignment="1">
      <alignment horizontal="center" vertical="center"/>
    </xf>
    <xf numFmtId="0" fontId="1" fillId="0" borderId="9" xfId="1" applyBorder="1" applyAlignment="1">
      <alignment horizontal="center" vertical="center"/>
    </xf>
    <xf numFmtId="0" fontId="5" fillId="1" borderId="15" xfId="1" applyFont="1" applyFill="1" applyBorder="1" applyAlignment="1">
      <alignment horizontal="center" vertical="center"/>
    </xf>
    <xf numFmtId="0" fontId="1" fillId="0" borderId="15" xfId="1" applyBorder="1" applyAlignment="1">
      <alignment horizontal="center" vertical="center"/>
    </xf>
    <xf numFmtId="164" fontId="5" fillId="0" borderId="2" xfId="1" applyNumberFormat="1" applyFont="1" applyBorder="1" applyAlignment="1">
      <alignment vertical="center"/>
    </xf>
    <xf numFmtId="0" fontId="3" fillId="0" borderId="1" xfId="1" applyFont="1" applyBorder="1" applyAlignment="1">
      <alignment vertical="center"/>
    </xf>
    <xf numFmtId="0" fontId="6" fillId="0" borderId="15" xfId="1" applyFont="1" applyBorder="1" applyAlignment="1">
      <alignment vertical="center"/>
    </xf>
    <xf numFmtId="0" fontId="6" fillId="0" borderId="3" xfId="1" applyFont="1" applyBorder="1" applyAlignment="1">
      <alignment vertical="center"/>
    </xf>
    <xf numFmtId="164" fontId="4" fillId="0" borderId="2" xfId="1" applyNumberFormat="1" applyFont="1" applyBorder="1" applyAlignment="1">
      <alignment vertical="center"/>
    </xf>
    <xf numFmtId="0" fontId="1" fillId="0" borderId="1" xfId="1" applyBorder="1" applyAlignment="1">
      <alignment vertical="center"/>
    </xf>
    <xf numFmtId="49" fontId="5" fillId="1" borderId="10" xfId="1" applyNumberFormat="1" applyFont="1" applyFill="1" applyBorder="1" applyAlignment="1">
      <alignment horizontal="center" vertical="center"/>
    </xf>
    <xf numFmtId="0" fontId="3" fillId="1" borderId="10" xfId="1" applyFont="1" applyFill="1" applyBorder="1" applyAlignment="1">
      <alignment horizontal="center" vertical="center"/>
    </xf>
    <xf numFmtId="0" fontId="5" fillId="1" borderId="10" xfId="1" applyFont="1" applyFill="1" applyBorder="1" applyAlignment="1">
      <alignment horizontal="center" vertical="center"/>
    </xf>
    <xf numFmtId="0" fontId="5" fillId="1" borderId="14" xfId="1" applyFont="1" applyFill="1" applyBorder="1" applyAlignment="1">
      <alignment horizontal="center" vertical="center"/>
    </xf>
    <xf numFmtId="0" fontId="3" fillId="1" borderId="14" xfId="1" applyFont="1" applyFill="1" applyBorder="1" applyAlignment="1">
      <alignment horizontal="center" vertical="center"/>
    </xf>
    <xf numFmtId="166" fontId="10" fillId="0" borderId="11" xfId="1" applyNumberFormat="1" applyFont="1" applyBorder="1" applyAlignment="1">
      <alignment vertical="center"/>
    </xf>
    <xf numFmtId="166" fontId="1" fillId="0" borderId="10" xfId="1" applyNumberFormat="1" applyBorder="1" applyAlignment="1">
      <alignment vertical="center"/>
    </xf>
    <xf numFmtId="166" fontId="10" fillId="0" borderId="10" xfId="1" applyNumberFormat="1" applyFont="1" applyBorder="1" applyAlignment="1">
      <alignment vertical="center"/>
    </xf>
    <xf numFmtId="166" fontId="10" fillId="0" borderId="10" xfId="1" applyNumberFormat="1" applyFont="1" applyBorder="1" applyAlignment="1">
      <alignment horizontal="right" vertical="center"/>
    </xf>
    <xf numFmtId="166" fontId="1" fillId="0" borderId="10" xfId="1" applyNumberFormat="1" applyBorder="1" applyAlignment="1">
      <alignment horizontal="right" vertical="center"/>
    </xf>
    <xf numFmtId="49" fontId="13" fillId="0" borderId="0" xfId="1" applyNumberFormat="1" applyFont="1" applyAlignment="1">
      <alignment horizontal="center" vertical="center"/>
    </xf>
    <xf numFmtId="0" fontId="13" fillId="1" borderId="8" xfId="1" applyFont="1" applyFill="1" applyBorder="1" applyAlignment="1">
      <alignment horizontal="center" vertical="center"/>
    </xf>
    <xf numFmtId="0" fontId="3" fillId="1" borderId="6" xfId="1" applyFont="1" applyFill="1" applyBorder="1" applyAlignment="1">
      <alignment horizontal="center" vertical="center"/>
    </xf>
    <xf numFmtId="0" fontId="13" fillId="1" borderId="9" xfId="1" applyFont="1" applyFill="1" applyBorder="1" applyAlignment="1">
      <alignment horizontal="center" vertical="center"/>
    </xf>
    <xf numFmtId="0" fontId="3" fillId="1" borderId="9" xfId="1" applyFont="1" applyFill="1" applyBorder="1" applyAlignment="1">
      <alignment horizontal="center" vertical="center"/>
    </xf>
    <xf numFmtId="49" fontId="13" fillId="1" borderId="10" xfId="1" applyNumberFormat="1" applyFont="1" applyFill="1" applyBorder="1" applyAlignment="1">
      <alignment horizontal="center" vertical="center"/>
    </xf>
    <xf numFmtId="0" fontId="5" fillId="1" borderId="10" xfId="1" applyFont="1" applyFill="1" applyBorder="1" applyAlignment="1">
      <alignment vertical="center"/>
    </xf>
    <xf numFmtId="0" fontId="3" fillId="1" borderId="10" xfId="1" applyFont="1" applyFill="1" applyBorder="1" applyAlignment="1">
      <alignment vertical="center"/>
    </xf>
    <xf numFmtId="0" fontId="4" fillId="0" borderId="14" xfId="1" applyFont="1" applyBorder="1" applyAlignment="1">
      <alignment vertical="center"/>
    </xf>
    <xf numFmtId="0" fontId="1" fillId="0" borderId="14" xfId="1" applyBorder="1" applyAlignment="1">
      <alignment vertical="center"/>
    </xf>
    <xf numFmtId="0" fontId="7" fillId="0" borderId="3" xfId="1" applyFont="1" applyBorder="1" applyAlignment="1">
      <alignment vertical="center"/>
    </xf>
    <xf numFmtId="0" fontId="9" fillId="0" borderId="2" xfId="1" applyFont="1" applyBorder="1" applyAlignment="1">
      <alignment vertical="center"/>
    </xf>
    <xf numFmtId="0" fontId="7" fillId="0" borderId="8" xfId="1" applyFont="1" applyBorder="1" applyAlignment="1">
      <alignment vertical="center"/>
    </xf>
    <xf numFmtId="0" fontId="9" fillId="0" borderId="7" xfId="1" applyFont="1" applyBorder="1" applyAlignment="1">
      <alignment vertical="center"/>
    </xf>
    <xf numFmtId="164" fontId="7" fillId="0" borderId="7" xfId="1" applyNumberFormat="1" applyFont="1" applyBorder="1" applyAlignment="1">
      <alignment vertical="center"/>
    </xf>
    <xf numFmtId="0" fontId="9" fillId="0" borderId="6" xfId="1" applyFont="1" applyBorder="1" applyAlignment="1">
      <alignment vertical="center"/>
    </xf>
    <xf numFmtId="0" fontId="7" fillId="1" borderId="9" xfId="1" applyFont="1" applyFill="1" applyBorder="1" applyAlignment="1">
      <alignment vertical="center"/>
    </xf>
    <xf numFmtId="0" fontId="9" fillId="1" borderId="9" xfId="1" applyFont="1" applyFill="1" applyBorder="1" applyAlignment="1">
      <alignment vertical="center"/>
    </xf>
    <xf numFmtId="0" fontId="5" fillId="0" borderId="3" xfId="1" applyFont="1" applyBorder="1" applyAlignment="1">
      <alignment vertical="center"/>
    </xf>
    <xf numFmtId="0" fontId="3" fillId="0" borderId="2" xfId="1" applyFont="1" applyBorder="1" applyAlignment="1">
      <alignment vertical="center"/>
    </xf>
    <xf numFmtId="0" fontId="5" fillId="0" borderId="8" xfId="1" applyFont="1" applyBorder="1" applyAlignment="1">
      <alignment vertical="center"/>
    </xf>
    <xf numFmtId="0" fontId="3" fillId="0" borderId="7" xfId="1" applyFont="1" applyBorder="1" applyAlignment="1">
      <alignment vertical="center"/>
    </xf>
    <xf numFmtId="164" fontId="5" fillId="0" borderId="7" xfId="1" applyNumberFormat="1" applyFont="1" applyBorder="1" applyAlignment="1">
      <alignment vertical="center"/>
    </xf>
    <xf numFmtId="0" fontId="3" fillId="0" borderId="6" xfId="1" applyFont="1" applyBorder="1" applyAlignment="1">
      <alignment vertical="center"/>
    </xf>
    <xf numFmtId="0" fontId="5" fillId="1" borderId="9" xfId="1" applyFont="1" applyFill="1" applyBorder="1" applyAlignment="1">
      <alignment vertical="center"/>
    </xf>
    <xf numFmtId="0" fontId="3" fillId="1" borderId="9" xfId="1" applyFont="1" applyFill="1" applyBorder="1" applyAlignment="1">
      <alignment vertical="center"/>
    </xf>
    <xf numFmtId="0" fontId="7" fillId="1" borderId="9" xfId="1" applyFont="1" applyFill="1" applyBorder="1" applyAlignment="1">
      <alignment horizontal="center" vertical="center"/>
    </xf>
    <xf numFmtId="0" fontId="9" fillId="1" borderId="9"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3" fillId="1" borderId="15" xfId="1" applyFont="1" applyFill="1" applyBorder="1" applyAlignment="1">
      <alignment horizontal="center" vertical="center"/>
    </xf>
    <xf numFmtId="0" fontId="4" fillId="0" borderId="13" xfId="1" applyFont="1" applyBorder="1" applyAlignment="1">
      <alignment vertical="center"/>
    </xf>
    <xf numFmtId="0" fontId="1" fillId="0" borderId="12" xfId="1" applyBorder="1" applyAlignment="1">
      <alignment vertical="center"/>
    </xf>
    <xf numFmtId="0" fontId="7" fillId="0" borderId="10" xfId="1" applyFont="1" applyBorder="1" applyAlignment="1">
      <alignment vertical="center"/>
    </xf>
    <xf numFmtId="0" fontId="9" fillId="0" borderId="10" xfId="1" applyFont="1" applyBorder="1" applyAlignment="1">
      <alignment vertical="center"/>
    </xf>
    <xf numFmtId="0" fontId="8" fillId="1" borderId="10" xfId="1" applyFont="1" applyFill="1" applyBorder="1" applyAlignment="1">
      <alignment vertical="center"/>
    </xf>
    <xf numFmtId="0" fontId="12" fillId="1" borderId="10" xfId="1" applyFont="1" applyFill="1" applyBorder="1" applyAlignment="1">
      <alignment vertical="center"/>
    </xf>
    <xf numFmtId="0" fontId="8" fillId="0" borderId="13" xfId="1" applyFont="1" applyBorder="1" applyAlignment="1">
      <alignment vertical="center"/>
    </xf>
    <xf numFmtId="0" fontId="12" fillId="0" borderId="12" xfId="1" applyFont="1" applyBorder="1" applyAlignment="1">
      <alignment vertical="center"/>
    </xf>
    <xf numFmtId="164" fontId="8" fillId="0" borderId="12" xfId="1" applyNumberFormat="1" applyFont="1" applyBorder="1" applyAlignment="1">
      <alignment vertical="center"/>
    </xf>
    <xf numFmtId="0" fontId="12" fillId="0" borderId="11" xfId="1" applyFont="1" applyBorder="1" applyAlignment="1">
      <alignment vertical="center"/>
    </xf>
    <xf numFmtId="0" fontId="4" fillId="1" borderId="9" xfId="1" applyFont="1" applyFill="1" applyBorder="1" applyAlignment="1">
      <alignment vertical="center"/>
    </xf>
    <xf numFmtId="0" fontId="1" fillId="1" borderId="9" xfId="1" applyFill="1" applyBorder="1" applyAlignment="1">
      <alignment vertical="center"/>
    </xf>
    <xf numFmtId="0" fontId="4" fillId="1" borderId="10" xfId="1" applyFont="1" applyFill="1" applyBorder="1" applyAlignment="1">
      <alignment vertical="center"/>
    </xf>
    <xf numFmtId="0" fontId="1" fillId="1" borderId="10" xfId="1" applyFill="1" applyBorder="1" applyAlignment="1">
      <alignment vertical="center"/>
    </xf>
    <xf numFmtId="0" fontId="8" fillId="0" borderId="10" xfId="1" applyFont="1" applyBorder="1" applyAlignment="1">
      <alignment vertical="center"/>
    </xf>
    <xf numFmtId="0" fontId="12" fillId="0" borderId="10" xfId="1" applyFont="1" applyBorder="1" applyAlignment="1">
      <alignment vertical="center"/>
    </xf>
    <xf numFmtId="0" fontId="5" fillId="0" borderId="9" xfId="1" applyFont="1" applyBorder="1" applyAlignment="1">
      <alignment vertical="center"/>
    </xf>
    <xf numFmtId="0" fontId="3" fillId="0" borderId="9" xfId="1" applyFont="1" applyBorder="1" applyAlignment="1">
      <alignment vertical="center"/>
    </xf>
    <xf numFmtId="0" fontId="5" fillId="0" borderId="13" xfId="1" applyFont="1" applyBorder="1" applyAlignment="1">
      <alignment vertical="center"/>
    </xf>
    <xf numFmtId="0" fontId="3" fillId="0" borderId="12" xfId="1" applyFont="1" applyBorder="1" applyAlignment="1">
      <alignment vertical="center"/>
    </xf>
    <xf numFmtId="0" fontId="4" fillId="0" borderId="5" xfId="1" applyFont="1" applyBorder="1" applyAlignment="1">
      <alignment vertical="center"/>
    </xf>
    <xf numFmtId="0" fontId="1" fillId="0" borderId="0" xfId="1" applyBorder="1" applyAlignment="1">
      <alignment vertical="center"/>
    </xf>
    <xf numFmtId="49" fontId="5" fillId="1" borderId="9" xfId="1" applyNumberFormat="1" applyFont="1" applyFill="1" applyBorder="1" applyAlignment="1">
      <alignment vertical="top"/>
    </xf>
    <xf numFmtId="0" fontId="3" fillId="1" borderId="9" xfId="1" applyFont="1" applyFill="1" applyBorder="1" applyAlignment="1">
      <alignment vertical="top"/>
    </xf>
    <xf numFmtId="49" fontId="8" fillId="1" borderId="13" xfId="1" applyNumberFormat="1" applyFont="1" applyFill="1" applyBorder="1" applyAlignment="1">
      <alignment vertical="top" wrapText="1"/>
    </xf>
    <xf numFmtId="0" fontId="12" fillId="1" borderId="11" xfId="1" applyFont="1" applyFill="1" applyBorder="1" applyAlignment="1">
      <alignment vertical="top" wrapText="1"/>
    </xf>
    <xf numFmtId="49" fontId="4" fillId="1" borderId="13" xfId="1" applyNumberFormat="1" applyFont="1" applyFill="1" applyBorder="1" applyAlignment="1">
      <alignment vertical="top" wrapText="1"/>
    </xf>
    <xf numFmtId="0" fontId="1" fillId="1" borderId="11" xfId="1" applyFill="1" applyBorder="1" applyAlignment="1">
      <alignment vertical="top" wrapText="1"/>
    </xf>
    <xf numFmtId="49" fontId="5" fillId="1" borderId="15" xfId="1" applyNumberFormat="1" applyFont="1" applyFill="1" applyBorder="1" applyAlignment="1">
      <alignment vertical="top" wrapText="1"/>
    </xf>
    <xf numFmtId="0" fontId="3" fillId="1" borderId="15" xfId="1" applyFont="1" applyFill="1" applyBorder="1" applyAlignment="1">
      <alignment vertical="top" wrapText="1"/>
    </xf>
    <xf numFmtId="49" fontId="5" fillId="1" borderId="9" xfId="1" applyNumberFormat="1" applyFont="1" applyFill="1" applyBorder="1" applyAlignment="1">
      <alignment vertical="top" wrapText="1"/>
    </xf>
    <xf numFmtId="0" fontId="3" fillId="1" borderId="9" xfId="1" applyFont="1" applyFill="1" applyBorder="1" applyAlignment="1">
      <alignment vertical="top" wrapText="1"/>
    </xf>
    <xf numFmtId="49" fontId="5" fillId="1" borderId="10" xfId="1" applyNumberFormat="1" applyFont="1" applyFill="1" applyBorder="1" applyAlignment="1">
      <alignment horizontal="center" vertical="top"/>
    </xf>
    <xf numFmtId="0" fontId="3" fillId="1" borderId="10" xfId="1" applyFont="1" applyFill="1" applyBorder="1" applyAlignment="1">
      <alignment horizontal="center" vertical="top"/>
    </xf>
    <xf numFmtId="49" fontId="5" fillId="0" borderId="0" xfId="1" applyNumberFormat="1" applyFont="1" applyAlignment="1">
      <alignment horizontal="center" vertical="top"/>
    </xf>
    <xf numFmtId="0" fontId="3" fillId="0" borderId="0" xfId="1" applyFont="1" applyAlignment="1">
      <alignment horizontal="center" vertical="top"/>
    </xf>
    <xf numFmtId="49" fontId="4" fillId="1" borderId="10" xfId="1" applyNumberFormat="1" applyFont="1" applyFill="1" applyBorder="1" applyAlignment="1">
      <alignment vertical="top" wrapText="1"/>
    </xf>
    <xf numFmtId="0" fontId="1" fillId="1" borderId="10" xfId="1" applyFill="1" applyBorder="1" applyAlignment="1">
      <alignment vertical="top" wrapText="1"/>
    </xf>
    <xf numFmtId="49" fontId="5" fillId="1" borderId="10" xfId="1" applyNumberFormat="1" applyFont="1" applyFill="1" applyBorder="1" applyAlignment="1">
      <alignment vertical="top" wrapText="1"/>
    </xf>
    <xf numFmtId="0" fontId="3" fillId="1" borderId="10" xfId="1" applyFont="1" applyFill="1" applyBorder="1" applyAlignment="1">
      <alignment vertical="top" wrapText="1"/>
    </xf>
    <xf numFmtId="49" fontId="8" fillId="1" borderId="3" xfId="1" applyNumberFormat="1" applyFont="1" applyFill="1" applyBorder="1" applyAlignment="1">
      <alignment vertical="top" wrapText="1"/>
    </xf>
    <xf numFmtId="0" fontId="12" fillId="1" borderId="1" xfId="1" applyFont="1" applyFill="1" applyBorder="1" applyAlignment="1">
      <alignment vertical="top" wrapText="1"/>
    </xf>
    <xf numFmtId="0" fontId="3" fillId="3" borderId="26" xfId="1" applyFont="1" applyFill="1" applyBorder="1" applyAlignment="1">
      <alignment horizontal="center" vertical="center"/>
    </xf>
    <xf numFmtId="0" fontId="3" fillId="3" borderId="25" xfId="1" applyFont="1" applyFill="1" applyBorder="1" applyAlignment="1">
      <alignment horizontal="center" vertical="center"/>
    </xf>
    <xf numFmtId="0" fontId="11" fillId="0" borderId="23" xfId="1" applyFont="1" applyBorder="1" applyAlignment="1">
      <alignment horizontal="left" wrapText="1"/>
    </xf>
    <xf numFmtId="0" fontId="11" fillId="0" borderId="22" xfId="1" applyFont="1" applyBorder="1" applyAlignment="1">
      <alignment horizontal="left" wrapText="1"/>
    </xf>
    <xf numFmtId="0" fontId="10" fillId="0" borderId="0" xfId="1" quotePrefix="1" applyFont="1" applyBorder="1" applyAlignment="1">
      <alignment wrapText="1"/>
    </xf>
    <xf numFmtId="0" fontId="10" fillId="0" borderId="19" xfId="1" quotePrefix="1" applyFont="1" applyBorder="1" applyAlignment="1">
      <alignment wrapText="1"/>
    </xf>
    <xf numFmtId="0" fontId="10" fillId="0" borderId="0" xfId="1" applyFont="1" applyBorder="1" applyAlignment="1">
      <alignment wrapText="1"/>
    </xf>
    <xf numFmtId="0" fontId="10" fillId="0" borderId="19" xfId="1" applyFont="1" applyBorder="1" applyAlignment="1">
      <alignment wrapText="1"/>
    </xf>
    <xf numFmtId="0" fontId="4" fillId="0" borderId="0" xfId="1" applyFont="1" applyBorder="1" applyAlignment="1">
      <alignment wrapText="1"/>
    </xf>
    <xf numFmtId="0" fontId="10" fillId="0" borderId="20" xfId="1" applyFont="1" applyBorder="1" applyAlignment="1">
      <alignment wrapText="1"/>
    </xf>
    <xf numFmtId="0" fontId="13" fillId="0" borderId="20" xfId="1" applyFont="1" applyBorder="1" applyAlignment="1">
      <alignment wrapText="1"/>
    </xf>
    <xf numFmtId="0" fontId="13" fillId="0" borderId="0" xfId="1" applyFont="1" applyBorder="1" applyAlignment="1">
      <alignment wrapText="1"/>
    </xf>
    <xf numFmtId="0" fontId="13" fillId="0" borderId="19" xfId="1" applyFont="1" applyBorder="1" applyAlignment="1">
      <alignment wrapText="1"/>
    </xf>
    <xf numFmtId="0" fontId="10" fillId="0" borderId="17" xfId="1" applyFont="1" applyBorder="1" applyAlignment="1">
      <alignment wrapText="1"/>
    </xf>
    <xf numFmtId="0" fontId="10" fillId="0" borderId="16" xfId="1" applyFont="1" applyBorder="1" applyAlignment="1">
      <alignment wrapText="1"/>
    </xf>
    <xf numFmtId="0" fontId="5" fillId="0" borderId="0" xfId="1" applyFont="1" applyAlignment="1">
      <alignment vertical="top"/>
    </xf>
    <xf numFmtId="164" fontId="3" fillId="0" borderId="0" xfId="1" applyNumberFormat="1" applyFont="1" applyAlignment="1">
      <alignment vertical="top"/>
    </xf>
    <xf numFmtId="0" fontId="5" fillId="0" borderId="0" xfId="1" applyFont="1" applyAlignment="1">
      <alignment horizontal="center" vertical="top"/>
    </xf>
    <xf numFmtId="0" fontId="3" fillId="0" borderId="0" xfId="1" applyFont="1" applyAlignment="1">
      <alignment vertical="top"/>
    </xf>
    <xf numFmtId="49" fontId="5" fillId="0" borderId="0" xfId="1" applyNumberFormat="1" applyFont="1" applyBorder="1" applyAlignment="1">
      <alignment horizontal="center" vertical="center"/>
    </xf>
    <xf numFmtId="0" fontId="3" fillId="0" borderId="0" xfId="1" applyFont="1" applyBorder="1" applyAlignment="1">
      <alignment horizontal="center" vertical="center"/>
    </xf>
    <xf numFmtId="0" fontId="1" fillId="0" borderId="12" xfId="1" applyBorder="1" applyAlignment="1">
      <alignment horizontal="center" vertical="center"/>
    </xf>
    <xf numFmtId="0" fontId="1" fillId="0" borderId="11" xfId="1" applyBorder="1" applyAlignment="1">
      <alignment horizontal="center" vertical="center"/>
    </xf>
    <xf numFmtId="0" fontId="7" fillId="0" borderId="0" xfId="1" applyFont="1" applyAlignment="1">
      <alignment vertical="center"/>
    </xf>
    <xf numFmtId="0" fontId="9" fillId="0" borderId="0" xfId="1" applyFont="1" applyAlignment="1">
      <alignment vertical="center"/>
    </xf>
    <xf numFmtId="0" fontId="5" fillId="0" borderId="0" xfId="1" applyFont="1" applyAlignment="1">
      <alignment vertical="center"/>
    </xf>
    <xf numFmtId="0" fontId="3" fillId="0" borderId="0" xfId="1" applyFont="1" applyAlignment="1">
      <alignment vertical="center"/>
    </xf>
    <xf numFmtId="0" fontId="6" fillId="0" borderId="0" xfId="1" applyFont="1" applyAlignment="1">
      <alignment vertical="top"/>
    </xf>
    <xf numFmtId="49" fontId="5" fillId="1" borderId="9" xfId="1" applyNumberFormat="1" applyFont="1" applyFill="1" applyBorder="1" applyAlignment="1">
      <alignment horizontal="center" vertical="top"/>
    </xf>
    <xf numFmtId="0" fontId="3" fillId="1" borderId="9" xfId="1" applyFont="1" applyFill="1" applyBorder="1" applyAlignment="1">
      <alignment horizontal="center" vertical="top"/>
    </xf>
    <xf numFmtId="49" fontId="5" fillId="1" borderId="15" xfId="1" applyNumberFormat="1" applyFont="1" applyFill="1" applyBorder="1" applyAlignment="1">
      <alignment horizontal="center" vertical="top"/>
    </xf>
    <xf numFmtId="0" fontId="3" fillId="1" borderId="15" xfId="1" applyFont="1" applyFill="1" applyBorder="1" applyAlignment="1">
      <alignment horizontal="center" vertical="top"/>
    </xf>
    <xf numFmtId="0" fontId="5" fillId="0" borderId="7" xfId="1" applyFont="1" applyBorder="1" applyAlignment="1">
      <alignment horizontal="center" vertical="top"/>
    </xf>
    <xf numFmtId="0" fontId="3" fillId="0" borderId="7" xfId="1" applyFont="1" applyBorder="1" applyAlignment="1">
      <alignment horizontal="center" vertical="top"/>
    </xf>
    <xf numFmtId="0" fontId="6" fillId="0" borderId="7" xfId="1" applyFont="1" applyBorder="1" applyAlignment="1">
      <alignment vertical="top"/>
    </xf>
    <xf numFmtId="0" fontId="6" fillId="0" borderId="0" xfId="1" applyFont="1" applyAlignment="1">
      <alignment vertical="top" wrapText="1"/>
    </xf>
    <xf numFmtId="0" fontId="5" fillId="1" borderId="10" xfId="1" applyFont="1" applyFill="1" applyBorder="1" applyAlignment="1">
      <alignment horizontal="center" vertical="top"/>
    </xf>
    <xf numFmtId="49" fontId="5" fillId="1" borderId="8" xfId="1" applyNumberFormat="1" applyFont="1" applyFill="1" applyBorder="1" applyAlignment="1">
      <alignment horizontal="center" vertical="top"/>
    </xf>
    <xf numFmtId="0" fontId="3" fillId="1" borderId="7" xfId="1" applyFont="1" applyFill="1" applyBorder="1" applyAlignment="1">
      <alignment horizontal="center" vertical="top"/>
    </xf>
    <xf numFmtId="0" fontId="3" fillId="1" borderId="6" xfId="1" applyFont="1" applyFill="1" applyBorder="1" applyAlignment="1">
      <alignment horizontal="center" vertical="top"/>
    </xf>
    <xf numFmtId="49" fontId="5" fillId="1" borderId="3" xfId="1" applyNumberFormat="1" applyFont="1" applyFill="1" applyBorder="1" applyAlignment="1">
      <alignment horizontal="center" vertical="top"/>
    </xf>
    <xf numFmtId="0" fontId="3" fillId="1" borderId="2" xfId="1" applyFont="1" applyFill="1" applyBorder="1" applyAlignment="1">
      <alignment horizontal="center" vertical="top"/>
    </xf>
    <xf numFmtId="0" fontId="3" fillId="1" borderId="1" xfId="1" applyFont="1" applyFill="1" applyBorder="1" applyAlignment="1">
      <alignment horizontal="center" vertical="top"/>
    </xf>
    <xf numFmtId="49" fontId="5" fillId="1" borderId="10" xfId="1" applyNumberFormat="1" applyFont="1" applyFill="1" applyBorder="1" applyAlignment="1">
      <alignment horizontal="center" vertical="center" wrapText="1"/>
    </xf>
    <xf numFmtId="0" fontId="3" fillId="1" borderId="10" xfId="1" applyFont="1" applyFill="1" applyBorder="1" applyAlignment="1">
      <alignment horizontal="center" vertical="center" wrapText="1"/>
    </xf>
    <xf numFmtId="49" fontId="5" fillId="0" borderId="0" xfId="1" applyNumberFormat="1" applyFont="1" applyAlignment="1">
      <alignment horizontal="center" vertical="center" wrapText="1"/>
    </xf>
    <xf numFmtId="0" fontId="3" fillId="0" borderId="0" xfId="1" applyFont="1" applyAlignment="1">
      <alignment horizontal="center" vertical="center" wrapText="1"/>
    </xf>
    <xf numFmtId="49" fontId="6" fillId="0" borderId="0" xfId="1" applyNumberFormat="1" applyFont="1" applyAlignment="1">
      <alignment vertical="center"/>
    </xf>
    <xf numFmtId="49" fontId="5" fillId="0" borderId="10" xfId="1" applyNumberFormat="1" applyFont="1" applyBorder="1" applyAlignment="1">
      <alignment horizontal="right" vertical="center" wrapText="1"/>
    </xf>
    <xf numFmtId="0" fontId="3" fillId="0" borderId="10" xfId="1" applyFont="1" applyBorder="1" applyAlignment="1">
      <alignment horizontal="right" vertical="center" wrapText="1"/>
    </xf>
    <xf numFmtId="0" fontId="7" fillId="0" borderId="13" xfId="1" applyFont="1" applyBorder="1" applyAlignment="1">
      <alignment vertical="center" wrapText="1"/>
    </xf>
    <xf numFmtId="0" fontId="9" fillId="0" borderId="11" xfId="1" applyFont="1" applyBorder="1" applyAlignment="1">
      <alignment vertical="center"/>
    </xf>
    <xf numFmtId="0" fontId="7" fillId="0" borderId="3" xfId="1" applyFont="1" applyBorder="1" applyAlignment="1">
      <alignment vertical="center" wrapText="1"/>
    </xf>
    <xf numFmtId="0" fontId="9" fillId="0" borderId="1" xfId="1" applyFont="1" applyBorder="1" applyAlignment="1">
      <alignment vertical="center"/>
    </xf>
    <xf numFmtId="0" fontId="5" fillId="0" borderId="13" xfId="1" applyFont="1" applyBorder="1" applyAlignment="1">
      <alignment vertical="center" wrapText="1"/>
    </xf>
    <xf numFmtId="0" fontId="3" fillId="0" borderId="11" xfId="1" applyFont="1" applyBorder="1" applyAlignment="1">
      <alignment vertical="center"/>
    </xf>
    <xf numFmtId="0" fontId="5" fillId="0" borderId="3" xfId="1" applyFont="1" applyBorder="1" applyAlignment="1">
      <alignment vertical="center" wrapText="1"/>
    </xf>
    <xf numFmtId="0" fontId="1" fillId="0" borderId="0" xfId="1" applyAlignment="1">
      <alignment vertical="center"/>
    </xf>
    <xf numFmtId="0" fontId="1" fillId="0" borderId="10" xfId="1" applyBorder="1" applyAlignment="1">
      <alignment horizontal="center" vertical="top"/>
    </xf>
    <xf numFmtId="0" fontId="1" fillId="0" borderId="9" xfId="1" applyBorder="1" applyAlignment="1">
      <alignment horizontal="center" vertical="top"/>
    </xf>
    <xf numFmtId="49" fontId="5" fillId="1" borderId="14" xfId="1" applyNumberFormat="1" applyFont="1" applyFill="1" applyBorder="1" applyAlignment="1">
      <alignment horizontal="center" vertical="top"/>
    </xf>
    <xf numFmtId="0" fontId="1" fillId="0" borderId="14" xfId="1" applyBorder="1" applyAlignment="1">
      <alignment horizontal="center" vertical="top"/>
    </xf>
    <xf numFmtId="0" fontId="1" fillId="0" borderId="15" xfId="1" applyBorder="1" applyAlignment="1">
      <alignment horizontal="center" vertical="top"/>
    </xf>
    <xf numFmtId="0" fontId="1" fillId="0" borderId="0" xfId="1" applyAlignment="1">
      <alignment vertical="top" wrapText="1"/>
    </xf>
    <xf numFmtId="49" fontId="5" fillId="1" borderId="13" xfId="1" applyNumberFormat="1" applyFont="1" applyFill="1" applyBorder="1" applyAlignment="1">
      <alignment horizontal="center" vertical="top"/>
    </xf>
    <xf numFmtId="0" fontId="1" fillId="0" borderId="12" xfId="1" applyBorder="1" applyAlignment="1">
      <alignment vertical="top"/>
    </xf>
    <xf numFmtId="0" fontId="1" fillId="0" borderId="11" xfId="1" applyBorder="1" applyAlignment="1">
      <alignment vertical="top"/>
    </xf>
    <xf numFmtId="0" fontId="4" fillId="0" borderId="12" xfId="1" applyFont="1" applyBorder="1" applyAlignment="1">
      <alignment vertical="top"/>
    </xf>
    <xf numFmtId="0" fontId="1" fillId="0" borderId="7" xfId="1" applyBorder="1" applyAlignment="1">
      <alignment vertical="top"/>
    </xf>
    <xf numFmtId="0" fontId="5" fillId="1" borderId="8" xfId="1" applyFont="1" applyFill="1" applyBorder="1" applyAlignment="1">
      <alignment horizontal="center" vertical="top"/>
    </xf>
    <xf numFmtId="0" fontId="1" fillId="0" borderId="6" xfId="1" applyBorder="1" applyAlignment="1">
      <alignment vertical="top"/>
    </xf>
    <xf numFmtId="0" fontId="1" fillId="0" borderId="5" xfId="1" applyBorder="1" applyAlignment="1">
      <alignment vertical="top"/>
    </xf>
    <xf numFmtId="0" fontId="1" fillId="0" borderId="4" xfId="1" applyBorder="1" applyAlignment="1">
      <alignment vertical="top"/>
    </xf>
    <xf numFmtId="0" fontId="5" fillId="1" borderId="13" xfId="1" applyFont="1" applyFill="1" applyBorder="1" applyAlignment="1">
      <alignment horizontal="center" vertical="top"/>
    </xf>
    <xf numFmtId="166" fontId="5" fillId="1" borderId="10" xfId="1" applyNumberFormat="1" applyFont="1" applyFill="1" applyBorder="1" applyAlignment="1">
      <alignment vertical="center" wrapText="1"/>
    </xf>
    <xf numFmtId="166" fontId="3" fillId="1" borderId="10" xfId="1" applyNumberFormat="1" applyFont="1" applyFill="1" applyBorder="1" applyAlignment="1">
      <alignment vertical="center" wrapText="1"/>
    </xf>
    <xf numFmtId="166" fontId="5" fillId="1" borderId="15" xfId="1" applyNumberFormat="1" applyFont="1" applyFill="1" applyBorder="1" applyAlignment="1">
      <alignment vertical="center" wrapText="1"/>
    </xf>
    <xf numFmtId="166" fontId="3" fillId="1" borderId="15" xfId="1" applyNumberFormat="1" applyFont="1" applyFill="1" applyBorder="1" applyAlignment="1">
      <alignment vertical="center" wrapText="1"/>
    </xf>
    <xf numFmtId="49" fontId="5" fillId="1" borderId="15" xfId="1" applyNumberFormat="1" applyFont="1" applyFill="1" applyBorder="1" applyAlignment="1">
      <alignment vertical="center"/>
    </xf>
    <xf numFmtId="0" fontId="3" fillId="1" borderId="15" xfId="1" applyFont="1" applyFill="1" applyBorder="1" applyAlignment="1">
      <alignment vertical="center"/>
    </xf>
    <xf numFmtId="4" fontId="5" fillId="0" borderId="9" xfId="1" applyNumberFormat="1" applyFont="1" applyBorder="1" applyAlignment="1">
      <alignment vertical="center"/>
    </xf>
    <xf numFmtId="4" fontId="1" fillId="0" borderId="15" xfId="1" applyNumberFormat="1" applyBorder="1" applyAlignment="1">
      <alignment vertical="center"/>
    </xf>
    <xf numFmtId="166" fontId="7" fillId="1" borderId="15" xfId="1" applyNumberFormat="1" applyFont="1" applyFill="1" applyBorder="1" applyAlignment="1">
      <alignment vertical="center" wrapText="1"/>
    </xf>
    <xf numFmtId="166" fontId="9" fillId="1" borderId="15" xfId="1" applyNumberFormat="1" applyFont="1" applyFill="1" applyBorder="1" applyAlignment="1">
      <alignment vertical="center" wrapText="1"/>
    </xf>
    <xf numFmtId="0" fontId="5" fillId="1" borderId="15" xfId="1" applyFont="1" applyFill="1" applyBorder="1" applyAlignment="1">
      <alignment vertical="center"/>
    </xf>
    <xf numFmtId="166" fontId="7" fillId="1" borderId="10" xfId="1" applyNumberFormat="1" applyFont="1" applyFill="1" applyBorder="1" applyAlignment="1">
      <alignment vertical="center" wrapText="1"/>
    </xf>
    <xf numFmtId="166" fontId="9" fillId="1" borderId="10" xfId="1" applyNumberFormat="1" applyFont="1" applyFill="1" applyBorder="1" applyAlignment="1">
      <alignment vertical="center" wrapText="1"/>
    </xf>
  </cellXfs>
  <cellStyles count="3">
    <cellStyle name="Normal" xfId="0" builtinId="0"/>
    <cellStyle name="Normal 2" xfId="1"/>
    <cellStyle name="Normal_ANNEXES9"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495300</xdr:colOff>
      <xdr:row>60</xdr:row>
      <xdr:rowOff>0</xdr:rowOff>
    </xdr:from>
    <xdr:ext cx="76200" cy="198120"/>
    <xdr:sp macro="" textlink="">
      <xdr:nvSpPr>
        <xdr:cNvPr id="2" name="Text Box 1"/>
        <xdr:cNvSpPr txBox="1">
          <a:spLocks noChangeArrowheads="1"/>
        </xdr:cNvSpPr>
      </xdr:nvSpPr>
      <xdr:spPr bwMode="auto">
        <a:xfrm>
          <a:off x="3665220" y="1005840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243840</xdr:colOff>
      <xdr:row>0</xdr:row>
      <xdr:rowOff>0</xdr:rowOff>
    </xdr:from>
    <xdr:to>
      <xdr:col>0</xdr:col>
      <xdr:colOff>243840</xdr:colOff>
      <xdr:row>0</xdr:row>
      <xdr:rowOff>0</xdr:rowOff>
    </xdr:to>
    <xdr:sp macro="" textlink="">
      <xdr:nvSpPr>
        <xdr:cNvPr id="2" name="Line 1"/>
        <xdr:cNvSpPr>
          <a:spLocks noChangeShapeType="1"/>
        </xdr:cNvSpPr>
      </xdr:nvSpPr>
      <xdr:spPr bwMode="auto">
        <a:xfrm>
          <a:off x="2438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579120</xdr:colOff>
      <xdr:row>0</xdr:row>
      <xdr:rowOff>0</xdr:rowOff>
    </xdr:from>
    <xdr:to>
      <xdr:col>0</xdr:col>
      <xdr:colOff>434340</xdr:colOff>
      <xdr:row>0</xdr:row>
      <xdr:rowOff>0</xdr:rowOff>
    </xdr:to>
    <xdr:sp macro="" textlink="">
      <xdr:nvSpPr>
        <xdr:cNvPr id="3" name="Line 2"/>
        <xdr:cNvSpPr>
          <a:spLocks noChangeShapeType="1"/>
        </xdr:cNvSpPr>
      </xdr:nvSpPr>
      <xdr:spPr bwMode="auto">
        <a:xfrm>
          <a:off x="57912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899160</xdr:colOff>
      <xdr:row>0</xdr:row>
      <xdr:rowOff>0</xdr:rowOff>
    </xdr:from>
    <xdr:to>
      <xdr:col>0</xdr:col>
      <xdr:colOff>434340</xdr:colOff>
      <xdr:row>0</xdr:row>
      <xdr:rowOff>0</xdr:rowOff>
    </xdr:to>
    <xdr:sp macro="" textlink="">
      <xdr:nvSpPr>
        <xdr:cNvPr id="4" name="Line 3"/>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739140</xdr:colOff>
      <xdr:row>0</xdr:row>
      <xdr:rowOff>0</xdr:rowOff>
    </xdr:from>
    <xdr:to>
      <xdr:col>0</xdr:col>
      <xdr:colOff>434340</xdr:colOff>
      <xdr:row>0</xdr:row>
      <xdr:rowOff>0</xdr:rowOff>
    </xdr:to>
    <xdr:sp macro="" textlink="">
      <xdr:nvSpPr>
        <xdr:cNvPr id="5" name="Line 4"/>
        <xdr:cNvSpPr>
          <a:spLocks noChangeShapeType="1"/>
        </xdr:cNvSpPr>
      </xdr:nvSpPr>
      <xdr:spPr bwMode="auto">
        <a:xfrm>
          <a:off x="7391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1066800</xdr:colOff>
      <xdr:row>0</xdr:row>
      <xdr:rowOff>0</xdr:rowOff>
    </xdr:from>
    <xdr:to>
      <xdr:col>0</xdr:col>
      <xdr:colOff>434340</xdr:colOff>
      <xdr:row>0</xdr:row>
      <xdr:rowOff>0</xdr:rowOff>
    </xdr:to>
    <xdr:sp macro="" textlink="">
      <xdr:nvSpPr>
        <xdr:cNvPr id="6" name="Line 5"/>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1211580</xdr:colOff>
      <xdr:row>0</xdr:row>
      <xdr:rowOff>0</xdr:rowOff>
    </xdr:from>
    <xdr:to>
      <xdr:col>0</xdr:col>
      <xdr:colOff>434340</xdr:colOff>
      <xdr:row>0</xdr:row>
      <xdr:rowOff>0</xdr:rowOff>
    </xdr:to>
    <xdr:sp macro="" textlink="">
      <xdr:nvSpPr>
        <xdr:cNvPr id="7" name="Line 6"/>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1379220</xdr:colOff>
      <xdr:row>0</xdr:row>
      <xdr:rowOff>0</xdr:rowOff>
    </xdr:from>
    <xdr:to>
      <xdr:col>0</xdr:col>
      <xdr:colOff>434340</xdr:colOff>
      <xdr:row>0</xdr:row>
      <xdr:rowOff>0</xdr:rowOff>
    </xdr:to>
    <xdr:sp macro="" textlink="">
      <xdr:nvSpPr>
        <xdr:cNvPr id="8" name="Line 7"/>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1546860</xdr:colOff>
      <xdr:row>0</xdr:row>
      <xdr:rowOff>0</xdr:rowOff>
    </xdr:from>
    <xdr:to>
      <xdr:col>0</xdr:col>
      <xdr:colOff>434340</xdr:colOff>
      <xdr:row>0</xdr:row>
      <xdr:rowOff>0</xdr:rowOff>
    </xdr:to>
    <xdr:sp macro="" textlink="">
      <xdr:nvSpPr>
        <xdr:cNvPr id="9" name="Line 8"/>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472440</xdr:colOff>
      <xdr:row>0</xdr:row>
      <xdr:rowOff>0</xdr:rowOff>
    </xdr:from>
    <xdr:to>
      <xdr:col>0</xdr:col>
      <xdr:colOff>434340</xdr:colOff>
      <xdr:row>0</xdr:row>
      <xdr:rowOff>0</xdr:rowOff>
    </xdr:to>
    <xdr:sp macro="" textlink="">
      <xdr:nvSpPr>
        <xdr:cNvPr id="10" name="Line 9"/>
        <xdr:cNvSpPr>
          <a:spLocks noChangeShapeType="1"/>
        </xdr:cNvSpPr>
      </xdr:nvSpPr>
      <xdr:spPr bwMode="auto">
        <a:xfrm>
          <a:off x="47244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632460</xdr:colOff>
      <xdr:row>0</xdr:row>
      <xdr:rowOff>0</xdr:rowOff>
    </xdr:from>
    <xdr:to>
      <xdr:col>0</xdr:col>
      <xdr:colOff>434340</xdr:colOff>
      <xdr:row>0</xdr:row>
      <xdr:rowOff>0</xdr:rowOff>
    </xdr:to>
    <xdr:sp macro="" textlink="">
      <xdr:nvSpPr>
        <xdr:cNvPr id="11" name="Line 10"/>
        <xdr:cNvSpPr>
          <a:spLocks noChangeShapeType="1"/>
        </xdr:cNvSpPr>
      </xdr:nvSpPr>
      <xdr:spPr bwMode="auto">
        <a:xfrm>
          <a:off x="6324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800100</xdr:colOff>
      <xdr:row>0</xdr:row>
      <xdr:rowOff>0</xdr:rowOff>
    </xdr:from>
    <xdr:to>
      <xdr:col>0</xdr:col>
      <xdr:colOff>434340</xdr:colOff>
      <xdr:row>0</xdr:row>
      <xdr:rowOff>0</xdr:rowOff>
    </xdr:to>
    <xdr:sp macro="" textlink="">
      <xdr:nvSpPr>
        <xdr:cNvPr id="12" name="Line 11"/>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1112520</xdr:colOff>
      <xdr:row>0</xdr:row>
      <xdr:rowOff>0</xdr:rowOff>
    </xdr:from>
    <xdr:to>
      <xdr:col>0</xdr:col>
      <xdr:colOff>434340</xdr:colOff>
      <xdr:row>0</xdr:row>
      <xdr:rowOff>0</xdr:rowOff>
    </xdr:to>
    <xdr:sp macro="" textlink="">
      <xdr:nvSpPr>
        <xdr:cNvPr id="13" name="Line 12"/>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960120</xdr:colOff>
      <xdr:row>0</xdr:row>
      <xdr:rowOff>0</xdr:rowOff>
    </xdr:from>
    <xdr:to>
      <xdr:col>0</xdr:col>
      <xdr:colOff>434340</xdr:colOff>
      <xdr:row>0</xdr:row>
      <xdr:rowOff>0</xdr:rowOff>
    </xdr:to>
    <xdr:sp macro="" textlink="">
      <xdr:nvSpPr>
        <xdr:cNvPr id="14" name="Line 13"/>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1295400</xdr:colOff>
      <xdr:row>0</xdr:row>
      <xdr:rowOff>0</xdr:rowOff>
    </xdr:from>
    <xdr:to>
      <xdr:col>0</xdr:col>
      <xdr:colOff>434340</xdr:colOff>
      <xdr:row>0</xdr:row>
      <xdr:rowOff>0</xdr:rowOff>
    </xdr:to>
    <xdr:sp macro="" textlink="">
      <xdr:nvSpPr>
        <xdr:cNvPr id="15" name="Line 14"/>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1432560</xdr:colOff>
      <xdr:row>0</xdr:row>
      <xdr:rowOff>0</xdr:rowOff>
    </xdr:from>
    <xdr:to>
      <xdr:col>0</xdr:col>
      <xdr:colOff>434340</xdr:colOff>
      <xdr:row>0</xdr:row>
      <xdr:rowOff>0</xdr:rowOff>
    </xdr:to>
    <xdr:sp macro="" textlink="">
      <xdr:nvSpPr>
        <xdr:cNvPr id="16" name="Line 15"/>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480060</xdr:colOff>
      <xdr:row>0</xdr:row>
      <xdr:rowOff>0</xdr:rowOff>
    </xdr:from>
    <xdr:to>
      <xdr:col>0</xdr:col>
      <xdr:colOff>434340</xdr:colOff>
      <xdr:row>0</xdr:row>
      <xdr:rowOff>0</xdr:rowOff>
    </xdr:to>
    <xdr:sp macro="" textlink="">
      <xdr:nvSpPr>
        <xdr:cNvPr id="17" name="Line 16"/>
        <xdr:cNvSpPr>
          <a:spLocks noChangeShapeType="1"/>
        </xdr:cNvSpPr>
      </xdr:nvSpPr>
      <xdr:spPr bwMode="auto">
        <a:xfrm>
          <a:off x="4800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1607820</xdr:colOff>
      <xdr:row>0</xdr:row>
      <xdr:rowOff>0</xdr:rowOff>
    </xdr:from>
    <xdr:to>
      <xdr:col>0</xdr:col>
      <xdr:colOff>434340</xdr:colOff>
      <xdr:row>0</xdr:row>
      <xdr:rowOff>0</xdr:rowOff>
    </xdr:to>
    <xdr:sp macro="" textlink="">
      <xdr:nvSpPr>
        <xdr:cNvPr id="18" name="Line 17"/>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1775460</xdr:colOff>
      <xdr:row>0</xdr:row>
      <xdr:rowOff>0</xdr:rowOff>
    </xdr:from>
    <xdr:to>
      <xdr:col>0</xdr:col>
      <xdr:colOff>434340</xdr:colOff>
      <xdr:row>0</xdr:row>
      <xdr:rowOff>0</xdr:rowOff>
    </xdr:to>
    <xdr:sp macro="" textlink="">
      <xdr:nvSpPr>
        <xdr:cNvPr id="19" name="Line 18"/>
        <xdr:cNvSpPr>
          <a:spLocks noChangeShapeType="1"/>
        </xdr:cNvSpPr>
      </xdr:nvSpPr>
      <xdr:spPr bwMode="auto">
        <a:xfrm>
          <a:off x="78486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982980</xdr:colOff>
      <xdr:row>4</xdr:row>
      <xdr:rowOff>68580</xdr:rowOff>
    </xdr:from>
    <xdr:to>
      <xdr:col>2</xdr:col>
      <xdr:colOff>236220</xdr:colOff>
      <xdr:row>4</xdr:row>
      <xdr:rowOff>220980</xdr:rowOff>
    </xdr:to>
    <xdr:sp macro="" textlink="">
      <xdr:nvSpPr>
        <xdr:cNvPr id="20" name="Line 19"/>
        <xdr:cNvSpPr>
          <a:spLocks noChangeShapeType="1"/>
        </xdr:cNvSpPr>
      </xdr:nvSpPr>
      <xdr:spPr bwMode="auto">
        <a:xfrm>
          <a:off x="2354580" y="1028700"/>
          <a:ext cx="0" cy="121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982980</xdr:colOff>
      <xdr:row>5</xdr:row>
      <xdr:rowOff>68580</xdr:rowOff>
    </xdr:from>
    <xdr:to>
      <xdr:col>2</xdr:col>
      <xdr:colOff>236220</xdr:colOff>
      <xdr:row>5</xdr:row>
      <xdr:rowOff>220980</xdr:rowOff>
    </xdr:to>
    <xdr:sp macro="" textlink="">
      <xdr:nvSpPr>
        <xdr:cNvPr id="21" name="Line 20"/>
        <xdr:cNvSpPr>
          <a:spLocks noChangeShapeType="1"/>
        </xdr:cNvSpPr>
      </xdr:nvSpPr>
      <xdr:spPr bwMode="auto">
        <a:xfrm>
          <a:off x="2354580" y="1219200"/>
          <a:ext cx="0" cy="121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xdr:colOff>
      <xdr:row>7</xdr:row>
      <xdr:rowOff>38100</xdr:rowOff>
    </xdr:from>
    <xdr:to>
      <xdr:col>6</xdr:col>
      <xdr:colOff>731520</xdr:colOff>
      <xdr:row>31</xdr:row>
      <xdr:rowOff>76200</xdr:rowOff>
    </xdr:to>
    <xdr:cxnSp macro="">
      <xdr:nvCxnSpPr>
        <xdr:cNvPr id="3" name="Connecteur droit 2"/>
        <xdr:cNvCxnSpPr/>
      </xdr:nvCxnSpPr>
      <xdr:spPr>
        <a:xfrm flipV="1">
          <a:off x="15240" y="1150620"/>
          <a:ext cx="6553200" cy="32613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G37"/>
  <sheetViews>
    <sheetView showGridLines="0" zoomScaleNormal="100" workbookViewId="0">
      <selection activeCell="A10" sqref="A10:G10"/>
    </sheetView>
  </sheetViews>
  <sheetFormatPr baseColWidth="10" defaultColWidth="11.44140625" defaultRowHeight="13.2" x14ac:dyDescent="0.25"/>
  <cols>
    <col min="1" max="1" width="11.44140625" style="303"/>
    <col min="2" max="2" width="9.33203125" style="303" customWidth="1"/>
    <col min="3" max="3" width="20" style="303" customWidth="1"/>
    <col min="4" max="4" width="8" style="303" customWidth="1"/>
    <col min="5" max="5" width="11.44140625" style="303"/>
    <col min="6" max="6" width="14.5546875" style="303" customWidth="1"/>
    <col min="7" max="7" width="14.33203125" style="303" customWidth="1"/>
    <col min="8" max="16384" width="11.44140625" style="303"/>
  </cols>
  <sheetData>
    <row r="1" spans="1:7" ht="17.399999999999999" x14ac:dyDescent="0.25">
      <c r="A1" s="306"/>
      <c r="B1" s="306"/>
      <c r="C1" s="306"/>
      <c r="D1" s="306"/>
      <c r="E1" s="306"/>
      <c r="F1" s="306"/>
      <c r="G1" s="306"/>
    </row>
    <row r="2" spans="1:7" ht="20.25" customHeight="1" x14ac:dyDescent="0.25">
      <c r="A2" s="332" t="s">
        <v>1274</v>
      </c>
      <c r="B2" s="332"/>
      <c r="C2" s="332"/>
      <c r="D2" s="332"/>
      <c r="E2" s="332"/>
      <c r="F2" s="332"/>
      <c r="G2" s="332"/>
    </row>
    <row r="3" spans="1:7" ht="17.399999999999999" x14ac:dyDescent="0.25">
      <c r="A3" s="306"/>
      <c r="B3" s="306"/>
      <c r="C3" s="306"/>
      <c r="D3" s="306"/>
      <c r="E3" s="306"/>
      <c r="F3" s="306"/>
      <c r="G3" s="306"/>
    </row>
    <row r="4" spans="1:7" s="313" customFormat="1" ht="21.75" customHeight="1" x14ac:dyDescent="0.25">
      <c r="A4" s="335" t="s">
        <v>1277</v>
      </c>
      <c r="B4" s="336"/>
      <c r="C4" s="336"/>
      <c r="D4" s="336"/>
      <c r="E4" s="336"/>
      <c r="F4" s="336"/>
      <c r="G4" s="337"/>
    </row>
    <row r="5" spans="1:7" s="313" customFormat="1" ht="30" customHeight="1" x14ac:dyDescent="0.25">
      <c r="A5" s="338"/>
      <c r="B5" s="339"/>
      <c r="C5" s="339"/>
      <c r="D5" s="339"/>
      <c r="E5" s="339"/>
      <c r="F5" s="339"/>
      <c r="G5" s="340"/>
    </row>
    <row r="6" spans="1:7" ht="20.25" customHeight="1" x14ac:dyDescent="0.25">
      <c r="A6" s="333"/>
      <c r="B6" s="333"/>
      <c r="C6" s="333"/>
      <c r="D6" s="333"/>
      <c r="E6" s="334"/>
      <c r="F6" s="334"/>
      <c r="G6" s="334"/>
    </row>
    <row r="7" spans="1:7" ht="20.25" customHeight="1" x14ac:dyDescent="0.25">
      <c r="A7" s="312"/>
      <c r="B7" s="312"/>
      <c r="C7" s="331" t="s">
        <v>1273</v>
      </c>
      <c r="D7" s="331"/>
      <c r="E7" s="331"/>
      <c r="F7" s="331"/>
      <c r="G7" s="311"/>
    </row>
    <row r="8" spans="1:7" ht="20.25" customHeight="1" x14ac:dyDescent="0.25">
      <c r="A8" s="312"/>
      <c r="B8" s="312"/>
      <c r="C8" s="330" t="s">
        <v>1275</v>
      </c>
      <c r="D8" s="331"/>
      <c r="E8" s="331"/>
      <c r="F8" s="331"/>
      <c r="G8" s="311"/>
    </row>
    <row r="9" spans="1:7" ht="20.25" customHeight="1" x14ac:dyDescent="0.25">
      <c r="A9" s="312"/>
      <c r="B9" s="312"/>
      <c r="C9" s="312"/>
      <c r="D9" s="312"/>
      <c r="E9" s="311"/>
      <c r="F9" s="311"/>
      <c r="G9" s="311"/>
    </row>
    <row r="10" spans="1:7" ht="20.25" customHeight="1" x14ac:dyDescent="0.25">
      <c r="A10" s="330" t="s">
        <v>1276</v>
      </c>
      <c r="B10" s="331"/>
      <c r="C10" s="331"/>
      <c r="D10" s="331"/>
      <c r="E10" s="331"/>
      <c r="F10" s="331"/>
      <c r="G10" s="331"/>
    </row>
    <row r="11" spans="1:7" ht="20.25" customHeight="1" x14ac:dyDescent="0.25">
      <c r="A11" s="312"/>
      <c r="B11" s="312"/>
      <c r="C11" s="312"/>
      <c r="D11" s="312"/>
      <c r="E11" s="311"/>
      <c r="F11" s="311"/>
      <c r="G11" s="311"/>
    </row>
    <row r="12" spans="1:7" ht="17.399999999999999" x14ac:dyDescent="0.25">
      <c r="A12" s="306"/>
      <c r="B12" s="306"/>
      <c r="C12" s="306"/>
      <c r="D12" s="306"/>
      <c r="E12" s="306"/>
      <c r="F12" s="306"/>
      <c r="G12" s="306"/>
    </row>
    <row r="13" spans="1:7" ht="21" customHeight="1" x14ac:dyDescent="0.25">
      <c r="A13" s="332" t="s">
        <v>1272</v>
      </c>
      <c r="B13" s="332"/>
      <c r="C13" s="332"/>
      <c r="D13" s="332"/>
      <c r="E13" s="332"/>
      <c r="F13" s="332"/>
      <c r="G13" s="332"/>
    </row>
    <row r="14" spans="1:7" ht="28.5" customHeight="1" x14ac:dyDescent="0.25">
      <c r="A14" s="350"/>
      <c r="B14" s="350"/>
      <c r="C14" s="350"/>
      <c r="D14" s="350"/>
      <c r="E14" s="350"/>
      <c r="F14" s="350"/>
      <c r="G14" s="350"/>
    </row>
    <row r="15" spans="1:7" ht="16.5" customHeight="1" x14ac:dyDescent="0.3">
      <c r="A15" s="343" t="s">
        <v>1271</v>
      </c>
      <c r="B15" s="344"/>
      <c r="C15" s="344"/>
      <c r="D15" s="344"/>
      <c r="E15" s="344"/>
      <c r="F15" s="344"/>
      <c r="G15" s="345"/>
    </row>
    <row r="16" spans="1:7" ht="16.5" customHeight="1" x14ac:dyDescent="0.3">
      <c r="A16" s="346" t="s">
        <v>1270</v>
      </c>
      <c r="B16" s="347"/>
      <c r="C16" s="347"/>
      <c r="D16" s="347"/>
      <c r="E16" s="347"/>
      <c r="F16" s="347"/>
      <c r="G16" s="348"/>
    </row>
    <row r="17" spans="1:7" ht="16.5" customHeight="1" x14ac:dyDescent="0.25">
      <c r="A17" s="310"/>
      <c r="B17" s="310"/>
      <c r="C17" s="310"/>
      <c r="D17" s="310"/>
      <c r="E17" s="310"/>
      <c r="F17" s="310"/>
      <c r="G17" s="310"/>
    </row>
    <row r="18" spans="1:7" ht="16.5" customHeight="1" x14ac:dyDescent="0.25">
      <c r="A18" s="341" t="s">
        <v>1278</v>
      </c>
      <c r="B18" s="342"/>
      <c r="C18" s="342"/>
      <c r="D18" s="342"/>
      <c r="E18" s="342"/>
      <c r="F18" s="342"/>
      <c r="G18" s="342"/>
    </row>
    <row r="19" spans="1:7" ht="36" customHeight="1" x14ac:dyDescent="0.25">
      <c r="A19" s="309"/>
      <c r="B19" s="309"/>
      <c r="C19" s="309"/>
      <c r="D19" s="309"/>
      <c r="E19" s="309"/>
      <c r="F19" s="309"/>
      <c r="G19" s="309"/>
    </row>
    <row r="20" spans="1:7" ht="19.5" customHeight="1" x14ac:dyDescent="0.25">
      <c r="A20" s="349" t="s">
        <v>1269</v>
      </c>
      <c r="B20" s="349"/>
      <c r="C20" s="349"/>
      <c r="D20" s="308">
        <v>2014</v>
      </c>
      <c r="E20" s="307"/>
      <c r="F20" s="307"/>
      <c r="G20" s="306"/>
    </row>
    <row r="21" spans="1:7" ht="192" customHeight="1" x14ac:dyDescent="0.25"/>
    <row r="22" spans="1:7" x14ac:dyDescent="0.25">
      <c r="A22" s="305"/>
      <c r="B22" s="305"/>
    </row>
    <row r="23" spans="1:7" x14ac:dyDescent="0.25">
      <c r="A23" s="305"/>
      <c r="B23" s="305"/>
    </row>
    <row r="24" spans="1:7" x14ac:dyDescent="0.25">
      <c r="A24" s="305"/>
      <c r="B24" s="305"/>
    </row>
    <row r="37" spans="1:1" x14ac:dyDescent="0.25">
      <c r="A37" s="304"/>
    </row>
  </sheetData>
  <mergeCells count="13">
    <mergeCell ref="A18:G18"/>
    <mergeCell ref="A13:G13"/>
    <mergeCell ref="A15:G15"/>
    <mergeCell ref="A16:G16"/>
    <mergeCell ref="A20:C20"/>
    <mergeCell ref="A14:G14"/>
    <mergeCell ref="C8:F8"/>
    <mergeCell ref="A10:G10"/>
    <mergeCell ref="A2:G2"/>
    <mergeCell ref="A6:D6"/>
    <mergeCell ref="E6:G6"/>
    <mergeCell ref="C7:F7"/>
    <mergeCell ref="A4:G5"/>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election activeCell="B45" sqref="B45:F45"/>
    </sheetView>
  </sheetViews>
  <sheetFormatPr baseColWidth="10" defaultRowHeight="10.199999999999999" x14ac:dyDescent="0.25"/>
  <cols>
    <col min="1" max="1" width="35.77734375" style="3" customWidth="1"/>
    <col min="2" max="2" width="11.88671875" style="3" bestFit="1" customWidth="1"/>
    <col min="3" max="4" width="17.77734375" style="3" customWidth="1"/>
    <col min="5" max="5" width="11.88671875" style="3" bestFit="1" customWidth="1"/>
    <col min="6" max="16384" width="11.5546875" style="3"/>
  </cols>
  <sheetData>
    <row r="1" spans="1:5" ht="16.05" customHeight="1" x14ac:dyDescent="0.25">
      <c r="A1" s="451" t="s">
        <v>1003</v>
      </c>
      <c r="B1" s="450"/>
      <c r="C1" s="450"/>
      <c r="D1" s="450"/>
      <c r="E1" s="45" t="s">
        <v>947</v>
      </c>
    </row>
    <row r="2" spans="1:5" ht="16.05" customHeight="1" x14ac:dyDescent="0.25">
      <c r="A2" s="451" t="s">
        <v>1002</v>
      </c>
      <c r="B2" s="450"/>
      <c r="C2" s="450"/>
      <c r="D2" s="450"/>
      <c r="E2" s="45" t="s">
        <v>1045</v>
      </c>
    </row>
    <row r="3" spans="1:5" ht="13.2" x14ac:dyDescent="0.25">
      <c r="A3" s="488"/>
      <c r="B3" s="489"/>
      <c r="C3" s="489"/>
      <c r="D3" s="489"/>
      <c r="E3" s="489"/>
    </row>
    <row r="4" spans="1:5" ht="13.2" x14ac:dyDescent="0.25">
      <c r="A4" s="488" t="s">
        <v>1044</v>
      </c>
      <c r="B4" s="489"/>
      <c r="C4" s="489"/>
      <c r="D4" s="489"/>
    </row>
    <row r="5" spans="1:5" ht="13.2" x14ac:dyDescent="0.25">
      <c r="A5" s="488" t="s">
        <v>999</v>
      </c>
      <c r="B5" s="489"/>
      <c r="C5" s="489"/>
      <c r="D5" s="489"/>
    </row>
    <row r="6" spans="1:5" ht="13.2" x14ac:dyDescent="0.25">
      <c r="A6" s="451" t="s">
        <v>959</v>
      </c>
      <c r="B6" s="450"/>
      <c r="C6" s="451" t="s">
        <v>945</v>
      </c>
      <c r="D6" s="450"/>
      <c r="E6" s="450"/>
    </row>
    <row r="7" spans="1:5" ht="13.2" x14ac:dyDescent="0.25">
      <c r="A7" s="439" t="s">
        <v>1043</v>
      </c>
      <c r="B7" s="437"/>
      <c r="C7" s="437"/>
      <c r="D7" s="437"/>
      <c r="E7" s="438"/>
    </row>
    <row r="8" spans="1:5" ht="13.2" x14ac:dyDescent="0.25">
      <c r="A8" s="47"/>
      <c r="B8" s="47"/>
      <c r="C8" s="467"/>
      <c r="D8" s="468"/>
      <c r="E8" s="47"/>
    </row>
    <row r="9" spans="1:5" ht="13.2" x14ac:dyDescent="0.25">
      <c r="A9" s="47" t="s">
        <v>1042</v>
      </c>
      <c r="B9" s="26">
        <v>0</v>
      </c>
      <c r="C9" s="467" t="s">
        <v>1041</v>
      </c>
      <c r="D9" s="468"/>
      <c r="E9" s="26">
        <v>21379872.289999999</v>
      </c>
    </row>
    <row r="10" spans="1:5" ht="13.2" x14ac:dyDescent="0.25">
      <c r="A10" s="47" t="s">
        <v>1040</v>
      </c>
      <c r="B10" s="26">
        <v>0</v>
      </c>
      <c r="C10" s="467" t="s">
        <v>1039</v>
      </c>
      <c r="D10" s="468"/>
      <c r="E10" s="26">
        <v>0</v>
      </c>
    </row>
    <row r="11" spans="1:5" ht="13.2" x14ac:dyDescent="0.25">
      <c r="A11" s="47" t="s">
        <v>1038</v>
      </c>
      <c r="B11" s="26">
        <v>141578077.37</v>
      </c>
      <c r="C11" s="467" t="s">
        <v>1037</v>
      </c>
      <c r="D11" s="468"/>
      <c r="E11" s="26">
        <v>7674248.54</v>
      </c>
    </row>
    <row r="12" spans="1:5" ht="13.2" x14ac:dyDescent="0.25">
      <c r="A12" s="47" t="s">
        <v>1036</v>
      </c>
      <c r="B12" s="26">
        <v>0</v>
      </c>
      <c r="C12" s="467" t="s">
        <v>1035</v>
      </c>
      <c r="D12" s="468"/>
      <c r="E12" s="26">
        <v>0</v>
      </c>
    </row>
    <row r="13" spans="1:5" ht="13.2" x14ac:dyDescent="0.25">
      <c r="A13" s="47"/>
      <c r="B13" s="26">
        <v>0</v>
      </c>
      <c r="C13" s="467" t="s">
        <v>1034</v>
      </c>
      <c r="D13" s="468"/>
      <c r="E13" s="26">
        <v>0</v>
      </c>
    </row>
    <row r="14" spans="1:5" ht="13.2" x14ac:dyDescent="0.25">
      <c r="A14" s="47" t="s">
        <v>1033</v>
      </c>
      <c r="B14" s="26">
        <v>412943255.35000002</v>
      </c>
      <c r="C14" s="467" t="s">
        <v>1032</v>
      </c>
      <c r="D14" s="468"/>
      <c r="E14" s="26">
        <v>0</v>
      </c>
    </row>
    <row r="15" spans="1:5" ht="13.2" x14ac:dyDescent="0.25">
      <c r="A15" s="47"/>
      <c r="B15" s="26">
        <v>0</v>
      </c>
      <c r="C15" s="467" t="s">
        <v>1031</v>
      </c>
      <c r="D15" s="468"/>
      <c r="E15" s="26">
        <v>4115085.44</v>
      </c>
    </row>
    <row r="16" spans="1:5" ht="13.2" x14ac:dyDescent="0.25">
      <c r="A16" s="47" t="s">
        <v>1030</v>
      </c>
      <c r="B16" s="26">
        <v>293295854.52999997</v>
      </c>
      <c r="C16" s="467" t="s">
        <v>1029</v>
      </c>
      <c r="D16" s="468"/>
      <c r="E16" s="26">
        <v>43068327.140000001</v>
      </c>
    </row>
    <row r="17" spans="1:5" ht="13.2" x14ac:dyDescent="0.25">
      <c r="A17" s="47"/>
      <c r="B17" s="26">
        <v>0</v>
      </c>
      <c r="C17" s="467"/>
      <c r="D17" s="468"/>
      <c r="E17" s="26">
        <v>0</v>
      </c>
    </row>
    <row r="18" spans="1:5" ht="13.2" x14ac:dyDescent="0.25">
      <c r="A18" s="47"/>
      <c r="B18" s="26">
        <v>0</v>
      </c>
      <c r="C18" s="467" t="s">
        <v>1028</v>
      </c>
      <c r="D18" s="468"/>
      <c r="E18" s="26">
        <v>566000000</v>
      </c>
    </row>
    <row r="19" spans="1:5" ht="13.2" x14ac:dyDescent="0.25">
      <c r="A19" s="47"/>
      <c r="B19" s="26">
        <v>0</v>
      </c>
      <c r="C19" s="467"/>
      <c r="D19" s="468"/>
      <c r="E19" s="26">
        <v>0</v>
      </c>
    </row>
    <row r="20" spans="1:5" ht="13.2" x14ac:dyDescent="0.25">
      <c r="A20" s="47" t="s">
        <v>1027</v>
      </c>
      <c r="B20" s="26">
        <v>0</v>
      </c>
      <c r="C20" s="467" t="s">
        <v>1026</v>
      </c>
      <c r="D20" s="468"/>
      <c r="E20" s="26">
        <v>267558.53000000003</v>
      </c>
    </row>
    <row r="21" spans="1:5" ht="13.2" x14ac:dyDescent="0.25">
      <c r="A21" s="47"/>
      <c r="B21" s="26">
        <v>0</v>
      </c>
      <c r="C21" s="467" t="s">
        <v>1025</v>
      </c>
      <c r="D21" s="468"/>
      <c r="E21" s="26">
        <v>0</v>
      </c>
    </row>
    <row r="22" spans="1:5" ht="13.2" x14ac:dyDescent="0.25">
      <c r="A22" s="84" t="s">
        <v>1024</v>
      </c>
      <c r="B22" s="198">
        <f>SUM(B9:B21)</f>
        <v>847817187.25</v>
      </c>
      <c r="C22" s="483" t="s">
        <v>1023</v>
      </c>
      <c r="D22" s="484"/>
      <c r="E22" s="198">
        <f>SUM(E9:E21)</f>
        <v>642505091.93999994</v>
      </c>
    </row>
    <row r="23" spans="1:5" ht="13.2" x14ac:dyDescent="0.25">
      <c r="A23" s="479" t="s">
        <v>1022</v>
      </c>
      <c r="B23" s="480"/>
      <c r="C23" s="481">
        <f>B22-E22</f>
        <v>205312095.31000006</v>
      </c>
      <c r="D23" s="480"/>
      <c r="E23" s="482"/>
    </row>
    <row r="24" spans="1:5" ht="13.2" x14ac:dyDescent="0.25">
      <c r="A24" s="477" t="s">
        <v>1021</v>
      </c>
      <c r="B24" s="478"/>
      <c r="C24" s="478"/>
      <c r="D24" s="478"/>
      <c r="E24" s="49">
        <v>0</v>
      </c>
    </row>
    <row r="25" spans="1:5" ht="13.2" x14ac:dyDescent="0.25">
      <c r="A25" s="487"/>
      <c r="B25" s="487"/>
      <c r="C25" s="487"/>
      <c r="D25" s="487"/>
      <c r="E25" s="487"/>
    </row>
    <row r="26" spans="1:5" ht="13.2" x14ac:dyDescent="0.25">
      <c r="A26" s="485" t="s">
        <v>1020</v>
      </c>
      <c r="B26" s="486"/>
      <c r="C26" s="486"/>
      <c r="D26" s="486"/>
      <c r="E26" s="486"/>
    </row>
    <row r="27" spans="1:5" x14ac:dyDescent="0.25">
      <c r="A27" s="205"/>
      <c r="B27" s="208">
        <v>0</v>
      </c>
      <c r="C27" s="207" t="s">
        <v>1019</v>
      </c>
      <c r="D27" s="207"/>
      <c r="E27" s="206">
        <v>0</v>
      </c>
    </row>
    <row r="28" spans="1:5" x14ac:dyDescent="0.25">
      <c r="A28" s="195" t="s">
        <v>1018</v>
      </c>
      <c r="B28" s="68">
        <v>281578085.48000002</v>
      </c>
      <c r="C28" s="195" t="s">
        <v>1018</v>
      </c>
      <c r="D28" s="195"/>
      <c r="E28" s="68">
        <v>296783780.36000001</v>
      </c>
    </row>
    <row r="29" spans="1:5" x14ac:dyDescent="0.25">
      <c r="A29" s="38" t="s">
        <v>1017</v>
      </c>
      <c r="B29" s="19">
        <v>204000941.34999999</v>
      </c>
      <c r="C29" s="38" t="s">
        <v>1017</v>
      </c>
      <c r="D29" s="38"/>
      <c r="E29" s="19">
        <v>204000941.34999999</v>
      </c>
    </row>
    <row r="30" spans="1:5" ht="13.2" x14ac:dyDescent="0.25">
      <c r="A30" s="205" t="s">
        <v>1016</v>
      </c>
      <c r="B30" s="204">
        <f>SUM(B28:B29)</f>
        <v>485579026.83000004</v>
      </c>
      <c r="C30" s="475" t="s">
        <v>1015</v>
      </c>
      <c r="D30" s="476"/>
      <c r="E30" s="204">
        <f>SUM(E27:E29)</f>
        <v>500784721.71000004</v>
      </c>
    </row>
    <row r="31" spans="1:5" ht="13.2" x14ac:dyDescent="0.25">
      <c r="A31" s="471" t="s">
        <v>1014</v>
      </c>
      <c r="B31" s="472"/>
      <c r="C31" s="473">
        <f>E30-B30</f>
        <v>15205694.879999995</v>
      </c>
      <c r="D31" s="472"/>
      <c r="E31" s="474"/>
    </row>
    <row r="32" spans="1:5" ht="13.2" x14ac:dyDescent="0.25">
      <c r="A32" s="469" t="s">
        <v>1013</v>
      </c>
      <c r="B32" s="470"/>
      <c r="C32" s="470"/>
      <c r="D32" s="470"/>
      <c r="E32" s="54">
        <v>0</v>
      </c>
    </row>
    <row r="33" spans="1:5" x14ac:dyDescent="0.25">
      <c r="A33" s="53"/>
      <c r="B33" s="203">
        <v>0</v>
      </c>
      <c r="C33" s="53"/>
      <c r="D33" s="53"/>
      <c r="E33" s="203">
        <v>0</v>
      </c>
    </row>
    <row r="34" spans="1:5" ht="13.2" x14ac:dyDescent="0.25">
      <c r="A34" s="52" t="s">
        <v>965</v>
      </c>
      <c r="B34" s="5">
        <f>B30+B22</f>
        <v>1333396214.0799999</v>
      </c>
      <c r="C34" s="465" t="s">
        <v>964</v>
      </c>
      <c r="D34" s="466"/>
      <c r="E34" s="5">
        <f>E30+E22</f>
        <v>1143289813.6500001</v>
      </c>
    </row>
    <row r="35" spans="1:5" x14ac:dyDescent="0.25">
      <c r="B35" s="194">
        <v>0</v>
      </c>
      <c r="E35" s="194">
        <v>0</v>
      </c>
    </row>
    <row r="36" spans="1:5" ht="13.2" x14ac:dyDescent="0.25">
      <c r="A36" s="451" t="s">
        <v>1012</v>
      </c>
      <c r="B36" s="450"/>
      <c r="C36" s="450"/>
      <c r="D36" s="450"/>
      <c r="E36" s="450"/>
    </row>
    <row r="37" spans="1:5" ht="13.2" x14ac:dyDescent="0.25">
      <c r="A37" s="52" t="s">
        <v>1011</v>
      </c>
      <c r="B37" s="5">
        <v>355379479.05000001</v>
      </c>
      <c r="C37" s="465" t="s">
        <v>1010</v>
      </c>
      <c r="D37" s="466"/>
      <c r="E37" s="5">
        <v>0</v>
      </c>
    </row>
    <row r="38" spans="1:5" x14ac:dyDescent="0.25">
      <c r="B38" s="194">
        <v>0</v>
      </c>
      <c r="E38" s="194">
        <v>0</v>
      </c>
    </row>
    <row r="39" spans="1:5" ht="13.2" x14ac:dyDescent="0.25">
      <c r="A39" s="451" t="s">
        <v>1009</v>
      </c>
      <c r="B39" s="450"/>
      <c r="C39" s="450"/>
      <c r="D39" s="450"/>
      <c r="E39" s="450"/>
    </row>
    <row r="40" spans="1:5" ht="13.2" x14ac:dyDescent="0.25">
      <c r="A40" s="451" t="s">
        <v>1008</v>
      </c>
      <c r="B40" s="450"/>
      <c r="C40" s="450"/>
      <c r="D40" s="450"/>
      <c r="E40" s="5">
        <v>341832965.94999999</v>
      </c>
    </row>
    <row r="41" spans="1:5" x14ac:dyDescent="0.25">
      <c r="B41" s="194">
        <v>0</v>
      </c>
      <c r="E41" s="194">
        <v>0</v>
      </c>
    </row>
    <row r="42" spans="1:5" ht="13.2" x14ac:dyDescent="0.25">
      <c r="A42" s="52" t="s">
        <v>1007</v>
      </c>
      <c r="B42" s="5">
        <f>B37+B34</f>
        <v>1688775693.1299999</v>
      </c>
      <c r="C42" s="465" t="s">
        <v>1006</v>
      </c>
      <c r="D42" s="466"/>
      <c r="E42" s="5">
        <f>E37+E34+E40</f>
        <v>1485122779.6000001</v>
      </c>
    </row>
    <row r="44" spans="1:5" ht="10.050000000000001" customHeight="1" x14ac:dyDescent="0.25">
      <c r="A44" s="43" t="s">
        <v>1005</v>
      </c>
      <c r="B44" s="43"/>
      <c r="C44" s="43"/>
      <c r="D44" s="43"/>
      <c r="E44" s="43"/>
    </row>
    <row r="45" spans="1:5" ht="10.050000000000001" customHeight="1" x14ac:dyDescent="0.25">
      <c r="A45" s="43" t="s">
        <v>1004</v>
      </c>
      <c r="B45" s="43"/>
      <c r="C45" s="43"/>
      <c r="D45" s="43"/>
      <c r="E45" s="43"/>
    </row>
  </sheetData>
  <mergeCells count="38">
    <mergeCell ref="A7:E7"/>
    <mergeCell ref="A6:B6"/>
    <mergeCell ref="C6:E6"/>
    <mergeCell ref="A1:D1"/>
    <mergeCell ref="A2:D2"/>
    <mergeCell ref="A3:E3"/>
    <mergeCell ref="A4:D4"/>
    <mergeCell ref="A5:D5"/>
    <mergeCell ref="C18:D18"/>
    <mergeCell ref="C17:D17"/>
    <mergeCell ref="C16:D16"/>
    <mergeCell ref="C15:D15"/>
    <mergeCell ref="C21:D21"/>
    <mergeCell ref="C20:D20"/>
    <mergeCell ref="C19:D19"/>
    <mergeCell ref="C30:D30"/>
    <mergeCell ref="A24:D24"/>
    <mergeCell ref="A23:B23"/>
    <mergeCell ref="C23:E23"/>
    <mergeCell ref="C22:D22"/>
    <mergeCell ref="A26:E26"/>
    <mergeCell ref="A25:E25"/>
    <mergeCell ref="C42:D42"/>
    <mergeCell ref="C8:D8"/>
    <mergeCell ref="C9:D9"/>
    <mergeCell ref="A32:D32"/>
    <mergeCell ref="A31:B31"/>
    <mergeCell ref="C31:E31"/>
    <mergeCell ref="C10:D10"/>
    <mergeCell ref="A36:E36"/>
    <mergeCell ref="C37:D37"/>
    <mergeCell ref="A39:E39"/>
    <mergeCell ref="A40:D40"/>
    <mergeCell ref="C34:D34"/>
    <mergeCell ref="C14:D14"/>
    <mergeCell ref="C13:D13"/>
    <mergeCell ref="C12:D12"/>
    <mergeCell ref="C11:D11"/>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election activeCell="B39" sqref="B39:F39"/>
    </sheetView>
  </sheetViews>
  <sheetFormatPr baseColWidth="10" defaultRowHeight="10.199999999999999" x14ac:dyDescent="0.25"/>
  <cols>
    <col min="1" max="1" width="35.77734375" style="3" customWidth="1"/>
    <col min="2" max="2" width="11.88671875" style="3" bestFit="1" customWidth="1"/>
    <col min="3" max="4" width="17.77734375" style="3" customWidth="1"/>
    <col min="5" max="5" width="11.88671875" style="3" bestFit="1" customWidth="1"/>
    <col min="6" max="16384" width="11.5546875" style="3"/>
  </cols>
  <sheetData>
    <row r="1" spans="1:5" ht="16.05" customHeight="1" x14ac:dyDescent="0.25">
      <c r="A1" s="451" t="s">
        <v>1003</v>
      </c>
      <c r="B1" s="450"/>
      <c r="C1" s="450"/>
      <c r="D1" s="450"/>
      <c r="E1" s="45" t="s">
        <v>947</v>
      </c>
    </row>
    <row r="2" spans="1:5" ht="16.05" customHeight="1" x14ac:dyDescent="0.25">
      <c r="A2" s="451" t="s">
        <v>1002</v>
      </c>
      <c r="B2" s="450"/>
      <c r="C2" s="450"/>
      <c r="D2" s="450"/>
      <c r="E2" s="45" t="s">
        <v>1001</v>
      </c>
    </row>
    <row r="3" spans="1:5" ht="13.2" x14ac:dyDescent="0.25">
      <c r="A3" s="488"/>
      <c r="B3" s="489"/>
      <c r="C3" s="489"/>
      <c r="D3" s="489"/>
      <c r="E3" s="489"/>
    </row>
    <row r="4" spans="1:5" ht="13.2" x14ac:dyDescent="0.25">
      <c r="A4" s="488" t="s">
        <v>1000</v>
      </c>
      <c r="B4" s="489"/>
      <c r="C4" s="489"/>
      <c r="D4" s="489"/>
    </row>
    <row r="5" spans="1:5" ht="13.2" x14ac:dyDescent="0.25">
      <c r="A5" s="488" t="s">
        <v>999</v>
      </c>
      <c r="B5" s="489"/>
      <c r="C5" s="489"/>
      <c r="D5" s="489"/>
    </row>
    <row r="6" spans="1:5" ht="13.2" x14ac:dyDescent="0.25">
      <c r="A6" s="451" t="s">
        <v>959</v>
      </c>
      <c r="B6" s="450"/>
      <c r="C6" s="451" t="s">
        <v>945</v>
      </c>
      <c r="D6" s="450"/>
      <c r="E6" s="450"/>
    </row>
    <row r="7" spans="1:5" ht="13.2" x14ac:dyDescent="0.25">
      <c r="A7" s="439" t="s">
        <v>998</v>
      </c>
      <c r="B7" s="437"/>
      <c r="C7" s="437"/>
      <c r="D7" s="437"/>
      <c r="E7" s="438"/>
    </row>
    <row r="8" spans="1:5" ht="13.2" x14ac:dyDescent="0.25">
      <c r="A8" s="82" t="s">
        <v>997</v>
      </c>
      <c r="B8" s="47"/>
      <c r="C8" s="441" t="s">
        <v>997</v>
      </c>
      <c r="D8" s="490"/>
      <c r="E8" s="47"/>
    </row>
    <row r="9" spans="1:5" ht="13.2" x14ac:dyDescent="0.25">
      <c r="A9" s="47" t="s">
        <v>996</v>
      </c>
      <c r="B9" s="26">
        <v>188536421</v>
      </c>
      <c r="C9" s="467" t="s">
        <v>995</v>
      </c>
      <c r="D9" s="468"/>
      <c r="E9" s="26">
        <v>8499274.1300000008</v>
      </c>
    </row>
    <row r="10" spans="1:5" ht="13.2" x14ac:dyDescent="0.25">
      <c r="A10" s="47" t="s">
        <v>994</v>
      </c>
      <c r="B10" s="26">
        <v>244688097.33000001</v>
      </c>
      <c r="C10" s="467" t="s">
        <v>993</v>
      </c>
      <c r="D10" s="468"/>
      <c r="E10" s="26">
        <v>0</v>
      </c>
    </row>
    <row r="11" spans="1:5" ht="13.2" x14ac:dyDescent="0.25">
      <c r="A11" s="47" t="s">
        <v>992</v>
      </c>
      <c r="B11" s="26">
        <v>0</v>
      </c>
      <c r="C11" s="467" t="s">
        <v>991</v>
      </c>
      <c r="D11" s="468"/>
      <c r="E11" s="26">
        <v>378639862</v>
      </c>
    </row>
    <row r="12" spans="1:5" ht="13.2" x14ac:dyDescent="0.25">
      <c r="A12" s="47" t="s">
        <v>990</v>
      </c>
      <c r="B12" s="26">
        <v>836354936.55999994</v>
      </c>
      <c r="C12" s="467" t="s">
        <v>989</v>
      </c>
      <c r="D12" s="468"/>
      <c r="E12" s="26">
        <v>617869441.86000001</v>
      </c>
    </row>
    <row r="13" spans="1:5" ht="13.2" x14ac:dyDescent="0.25">
      <c r="A13" s="47" t="s">
        <v>988</v>
      </c>
      <c r="B13" s="26">
        <v>1223920.49</v>
      </c>
      <c r="C13" s="467" t="s">
        <v>987</v>
      </c>
      <c r="D13" s="468"/>
      <c r="E13" s="26">
        <v>595223703.97000003</v>
      </c>
    </row>
    <row r="14" spans="1:5" ht="13.2" x14ac:dyDescent="0.25">
      <c r="A14" s="47"/>
      <c r="B14" s="26">
        <v>0</v>
      </c>
      <c r="C14" s="467" t="s">
        <v>986</v>
      </c>
      <c r="D14" s="468"/>
      <c r="E14" s="26">
        <v>7783353.8099999996</v>
      </c>
    </row>
    <row r="15" spans="1:5" ht="13.2" x14ac:dyDescent="0.25">
      <c r="A15" s="47"/>
      <c r="B15" s="26">
        <v>0</v>
      </c>
      <c r="C15" s="467" t="s">
        <v>985</v>
      </c>
      <c r="D15" s="468"/>
      <c r="E15" s="26">
        <v>2597076.65</v>
      </c>
    </row>
    <row r="16" spans="1:5" ht="13.2" x14ac:dyDescent="0.25">
      <c r="A16" s="52" t="s">
        <v>984</v>
      </c>
      <c r="B16" s="5">
        <f>SUM(B9:B15)</f>
        <v>1270803375.3799999</v>
      </c>
      <c r="C16" s="465" t="s">
        <v>983</v>
      </c>
      <c r="D16" s="466"/>
      <c r="E16" s="5">
        <f>SUM(E9:E15)</f>
        <v>1610612712.4200001</v>
      </c>
    </row>
    <row r="17" spans="1:5" ht="13.2" x14ac:dyDescent="0.25">
      <c r="A17" s="491" t="s">
        <v>982</v>
      </c>
      <c r="B17" s="492"/>
      <c r="C17" s="492"/>
      <c r="D17" s="492"/>
      <c r="E17" s="202">
        <f>E16-B16</f>
        <v>339809337.0400002</v>
      </c>
    </row>
    <row r="18" spans="1:5" ht="13.2" x14ac:dyDescent="0.25">
      <c r="A18" s="69" t="s">
        <v>981</v>
      </c>
      <c r="B18" s="5">
        <v>73277233.049999997</v>
      </c>
      <c r="C18" s="503" t="s">
        <v>980</v>
      </c>
      <c r="D18" s="504"/>
      <c r="E18" s="5">
        <v>26649317.960000001</v>
      </c>
    </row>
    <row r="19" spans="1:5" ht="13.2" x14ac:dyDescent="0.25">
      <c r="A19" s="491" t="s">
        <v>979</v>
      </c>
      <c r="B19" s="492"/>
      <c r="C19" s="492"/>
      <c r="D19" s="492"/>
      <c r="E19" s="202">
        <f>E18-B18</f>
        <v>-46627915.089999996</v>
      </c>
    </row>
    <row r="20" spans="1:5" ht="13.2" x14ac:dyDescent="0.25">
      <c r="A20" s="69" t="s">
        <v>978</v>
      </c>
      <c r="B20" s="5">
        <v>123742961.93000001</v>
      </c>
      <c r="C20" s="503" t="s">
        <v>977</v>
      </c>
      <c r="D20" s="504"/>
      <c r="E20" s="5">
        <v>20987200.789999999</v>
      </c>
    </row>
    <row r="21" spans="1:5" ht="13.2" x14ac:dyDescent="0.25">
      <c r="A21" s="511" t="s">
        <v>976</v>
      </c>
      <c r="B21" s="512"/>
      <c r="C21" s="512"/>
      <c r="D21" s="512"/>
      <c r="E21" s="202">
        <f>E20-B20</f>
        <v>-102755761.14000002</v>
      </c>
    </row>
    <row r="22" spans="1:5" ht="13.2" x14ac:dyDescent="0.25">
      <c r="A22" s="201" t="s">
        <v>975</v>
      </c>
      <c r="B22" s="200">
        <v>11100000</v>
      </c>
      <c r="C22" s="501" t="s">
        <v>974</v>
      </c>
      <c r="D22" s="502"/>
      <c r="E22" s="200">
        <v>140000</v>
      </c>
    </row>
    <row r="23" spans="1:5" ht="13.2" x14ac:dyDescent="0.25">
      <c r="A23" s="199" t="s">
        <v>973</v>
      </c>
      <c r="B23" s="198">
        <f>B22+B20+B18+B16</f>
        <v>1478923570.3599999</v>
      </c>
      <c r="C23" s="507" t="s">
        <v>972</v>
      </c>
      <c r="D23" s="508"/>
      <c r="E23" s="198">
        <f>E22+E20+E18+E16</f>
        <v>1658389231.1700001</v>
      </c>
    </row>
    <row r="24" spans="1:5" ht="13.2" x14ac:dyDescent="0.25">
      <c r="A24" s="509" t="s">
        <v>971</v>
      </c>
      <c r="B24" s="510"/>
      <c r="C24" s="510"/>
      <c r="D24" s="510"/>
      <c r="E24" s="197">
        <f>E23-B23</f>
        <v>179465660.81000018</v>
      </c>
    </row>
    <row r="25" spans="1:5" x14ac:dyDescent="0.25">
      <c r="B25" s="194">
        <v>0</v>
      </c>
      <c r="E25" s="194">
        <v>0</v>
      </c>
    </row>
    <row r="26" spans="1:5" ht="13.2" x14ac:dyDescent="0.25">
      <c r="A26" s="451" t="s">
        <v>200</v>
      </c>
      <c r="B26" s="450"/>
      <c r="C26" s="450"/>
      <c r="D26" s="450"/>
      <c r="E26" s="450"/>
    </row>
    <row r="27" spans="1:5" ht="13.2" x14ac:dyDescent="0.25">
      <c r="A27" s="195" t="s">
        <v>970</v>
      </c>
      <c r="B27" s="68">
        <v>0</v>
      </c>
      <c r="C27" s="495"/>
      <c r="D27" s="496"/>
      <c r="E27" s="196">
        <v>0</v>
      </c>
    </row>
    <row r="28" spans="1:5" ht="13.2" x14ac:dyDescent="0.25">
      <c r="A28" s="195" t="s">
        <v>969</v>
      </c>
      <c r="B28" s="68">
        <v>296783780.36000001</v>
      </c>
      <c r="C28" s="505" t="s">
        <v>969</v>
      </c>
      <c r="D28" s="506"/>
      <c r="E28" s="68">
        <v>281578085.48000002</v>
      </c>
    </row>
    <row r="29" spans="1:5" ht="13.2" x14ac:dyDescent="0.25">
      <c r="A29" s="37" t="s">
        <v>968</v>
      </c>
      <c r="B29" s="15">
        <f>SUM(B27:B28)</f>
        <v>296783780.36000001</v>
      </c>
      <c r="C29" s="493" t="s">
        <v>967</v>
      </c>
      <c r="D29" s="494"/>
      <c r="E29" s="15">
        <f>SUM(E27:E28)</f>
        <v>281578085.48000002</v>
      </c>
    </row>
    <row r="30" spans="1:5" ht="13.2" x14ac:dyDescent="0.25">
      <c r="A30" s="497" t="s">
        <v>966</v>
      </c>
      <c r="B30" s="498"/>
      <c r="C30" s="498"/>
      <c r="D30" s="499">
        <f>E29-B29</f>
        <v>-15205694.879999995</v>
      </c>
      <c r="E30" s="500"/>
    </row>
    <row r="31" spans="1:5" x14ac:dyDescent="0.25">
      <c r="B31" s="194">
        <v>0</v>
      </c>
      <c r="E31" s="194">
        <v>0</v>
      </c>
    </row>
    <row r="32" spans="1:5" x14ac:dyDescent="0.25">
      <c r="A32" s="52" t="s">
        <v>965</v>
      </c>
      <c r="B32" s="5">
        <f>B29+B23</f>
        <v>1775707350.7199998</v>
      </c>
      <c r="C32" s="52" t="s">
        <v>964</v>
      </c>
      <c r="D32" s="52"/>
      <c r="E32" s="5">
        <f>E29+E23</f>
        <v>1939967316.6500001</v>
      </c>
    </row>
    <row r="33" spans="1:5" x14ac:dyDescent="0.25">
      <c r="B33" s="194">
        <v>0</v>
      </c>
      <c r="E33" s="194">
        <v>0</v>
      </c>
    </row>
    <row r="34" spans="1:5" ht="13.2" x14ac:dyDescent="0.25">
      <c r="A34" s="451" t="s">
        <v>963</v>
      </c>
      <c r="B34" s="450"/>
      <c r="C34" s="450"/>
      <c r="D34" s="450"/>
      <c r="E34" s="450"/>
    </row>
    <row r="35" spans="1:5" ht="13.2" x14ac:dyDescent="0.25">
      <c r="A35" s="52" t="s">
        <v>962</v>
      </c>
      <c r="B35" s="5">
        <v>0</v>
      </c>
      <c r="C35" s="465" t="s">
        <v>961</v>
      </c>
      <c r="D35" s="466"/>
      <c r="E35" s="5">
        <v>45121416.340000004</v>
      </c>
    </row>
    <row r="36" spans="1:5" x14ac:dyDescent="0.25">
      <c r="B36" s="194">
        <v>0</v>
      </c>
      <c r="E36" s="194">
        <v>0</v>
      </c>
    </row>
    <row r="37" spans="1:5" ht="13.2" x14ac:dyDescent="0.25">
      <c r="A37" s="52" t="s">
        <v>960</v>
      </c>
      <c r="B37" s="5">
        <f>B32+B35</f>
        <v>1775707350.7199998</v>
      </c>
      <c r="C37" s="465" t="s">
        <v>701</v>
      </c>
      <c r="D37" s="466"/>
      <c r="E37" s="5">
        <f>E32+E35</f>
        <v>1985088732.99</v>
      </c>
    </row>
    <row r="39" spans="1:5" ht="10.050000000000001" customHeight="1" x14ac:dyDescent="0.25">
      <c r="A39" s="43" t="s">
        <v>949</v>
      </c>
      <c r="B39" s="43"/>
      <c r="C39" s="43"/>
      <c r="D39" s="43"/>
      <c r="E39" s="43"/>
    </row>
  </sheetData>
  <mergeCells count="34">
    <mergeCell ref="A21:D21"/>
    <mergeCell ref="A6:B6"/>
    <mergeCell ref="C28:D28"/>
    <mergeCell ref="C16:D16"/>
    <mergeCell ref="A1:D1"/>
    <mergeCell ref="A2:D2"/>
    <mergeCell ref="A7:E7"/>
    <mergeCell ref="A26:E26"/>
    <mergeCell ref="C9:D9"/>
    <mergeCell ref="A3:E3"/>
    <mergeCell ref="A4:D4"/>
    <mergeCell ref="A5:D5"/>
    <mergeCell ref="C15:D15"/>
    <mergeCell ref="C10:D10"/>
    <mergeCell ref="C23:D23"/>
    <mergeCell ref="C14:D14"/>
    <mergeCell ref="C13:D13"/>
    <mergeCell ref="A24:D24"/>
    <mergeCell ref="C6:E6"/>
    <mergeCell ref="A34:E34"/>
    <mergeCell ref="C35:D35"/>
    <mergeCell ref="C8:D8"/>
    <mergeCell ref="C37:D37"/>
    <mergeCell ref="C12:D12"/>
    <mergeCell ref="C11:D11"/>
    <mergeCell ref="A17:D17"/>
    <mergeCell ref="A19:D19"/>
    <mergeCell ref="C29:D29"/>
    <mergeCell ref="C27:D27"/>
    <mergeCell ref="A30:C30"/>
    <mergeCell ref="D30:E30"/>
    <mergeCell ref="C22:D22"/>
    <mergeCell ref="C20:D20"/>
    <mergeCell ref="C18:D18"/>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heetViews>
  <sheetFormatPr baseColWidth="10" defaultRowHeight="13.2" x14ac:dyDescent="0.25"/>
  <sheetData>
    <row r="1" spans="1:1" x14ac:dyDescent="0.25">
      <c r="A1" s="317" t="s">
        <v>1282</v>
      </c>
    </row>
  </sheetData>
  <printOptions horizontalCentered="1" verticalCentered="1"/>
  <pageMargins left="0.70866141732283472" right="0.70866141732283472" top="0.74803149606299213" bottom="0.74803149606299213" header="0.31496062992125984" footer="0.31496062992125984"/>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zoomScaleNormal="100" workbookViewId="0">
      <selection activeCell="F43" sqref="F43"/>
    </sheetView>
  </sheetViews>
  <sheetFormatPr baseColWidth="10" defaultRowHeight="10.199999999999999" x14ac:dyDescent="0.25"/>
  <cols>
    <col min="1" max="1" width="5.77734375" style="90" customWidth="1"/>
    <col min="2" max="2" width="40.77734375" style="90" customWidth="1"/>
    <col min="3" max="5" width="13.77734375" style="90" customWidth="1"/>
    <col min="6" max="16384" width="11.5546875" style="90"/>
  </cols>
  <sheetData>
    <row r="1" spans="1:6" ht="13.2" x14ac:dyDescent="0.25">
      <c r="A1" s="523" t="s">
        <v>948</v>
      </c>
      <c r="B1" s="524"/>
      <c r="C1" s="524"/>
      <c r="D1" s="524"/>
      <c r="E1" s="524"/>
      <c r="F1" s="114" t="s">
        <v>947</v>
      </c>
    </row>
    <row r="2" spans="1:6" ht="13.2" x14ac:dyDescent="0.25">
      <c r="A2" s="523" t="s">
        <v>946</v>
      </c>
      <c r="B2" s="524"/>
      <c r="C2" s="524"/>
      <c r="D2" s="524"/>
      <c r="E2" s="524"/>
      <c r="F2" s="114">
        <v>2</v>
      </c>
    </row>
    <row r="3" spans="1:6" ht="13.2" x14ac:dyDescent="0.25">
      <c r="A3" s="525" t="s">
        <v>959</v>
      </c>
      <c r="B3" s="526"/>
      <c r="C3" s="526"/>
      <c r="D3" s="526"/>
      <c r="E3" s="526"/>
      <c r="F3" s="526"/>
    </row>
    <row r="4" spans="1:6" ht="13.2" x14ac:dyDescent="0.25">
      <c r="A4" s="525" t="s">
        <v>944</v>
      </c>
      <c r="B4" s="526"/>
      <c r="C4" s="526"/>
      <c r="D4" s="526"/>
      <c r="E4" s="526"/>
      <c r="F4" s="526"/>
    </row>
    <row r="5" spans="1:6" ht="20.399999999999999" x14ac:dyDescent="0.25">
      <c r="A5" s="122" t="s">
        <v>809</v>
      </c>
      <c r="B5" s="121" t="s">
        <v>213</v>
      </c>
      <c r="C5" s="62" t="s">
        <v>927</v>
      </c>
      <c r="D5" s="62" t="s">
        <v>926</v>
      </c>
      <c r="E5" s="121" t="s">
        <v>192</v>
      </c>
      <c r="F5" s="193"/>
    </row>
    <row r="6" spans="1:6" ht="13.2" x14ac:dyDescent="0.25">
      <c r="A6" s="513" t="s">
        <v>958</v>
      </c>
      <c r="B6" s="514"/>
      <c r="C6" s="158">
        <f>C7</f>
        <v>847817187.24999988</v>
      </c>
      <c r="D6" s="158">
        <f>D20</f>
        <v>485579026.83000004</v>
      </c>
      <c r="E6" s="158">
        <f>D6+C6</f>
        <v>1333396214.0799999</v>
      </c>
      <c r="F6" s="192"/>
    </row>
    <row r="7" spans="1:6" ht="13.2" x14ac:dyDescent="0.25">
      <c r="A7" s="517" t="s">
        <v>924</v>
      </c>
      <c r="B7" s="518"/>
      <c r="C7" s="165">
        <f>SUM(C8:C$19)</f>
        <v>847817187.24999988</v>
      </c>
      <c r="D7" s="183">
        <v>0</v>
      </c>
      <c r="E7" s="183">
        <v>0</v>
      </c>
    </row>
    <row r="8" spans="1:6" x14ac:dyDescent="0.25">
      <c r="A8" s="187" t="s">
        <v>181</v>
      </c>
      <c r="B8" s="137" t="s">
        <v>180</v>
      </c>
      <c r="C8" s="100">
        <v>0</v>
      </c>
      <c r="D8" s="186">
        <v>0</v>
      </c>
      <c r="E8" s="186"/>
    </row>
    <row r="9" spans="1:6" x14ac:dyDescent="0.25">
      <c r="A9" s="187" t="s">
        <v>829</v>
      </c>
      <c r="B9" s="137" t="s">
        <v>828</v>
      </c>
      <c r="C9" s="100">
        <v>0</v>
      </c>
      <c r="D9" s="186">
        <v>0</v>
      </c>
      <c r="E9" s="186"/>
    </row>
    <row r="10" spans="1:6" x14ac:dyDescent="0.25">
      <c r="A10" s="187" t="s">
        <v>188</v>
      </c>
      <c r="B10" s="137" t="s">
        <v>827</v>
      </c>
      <c r="C10" s="100">
        <v>282411347.99000001</v>
      </c>
      <c r="D10" s="186">
        <v>0</v>
      </c>
      <c r="E10" s="186"/>
    </row>
    <row r="11" spans="1:6" ht="20.399999999999999" x14ac:dyDescent="0.25">
      <c r="A11" s="187" t="s">
        <v>211</v>
      </c>
      <c r="B11" s="137" t="s">
        <v>957</v>
      </c>
      <c r="C11" s="100">
        <v>7036944.1900000004</v>
      </c>
      <c r="D11" s="186">
        <v>0</v>
      </c>
      <c r="E11" s="186"/>
    </row>
    <row r="12" spans="1:6" x14ac:dyDescent="0.25">
      <c r="A12" s="187" t="s">
        <v>210</v>
      </c>
      <c r="B12" s="137" t="s">
        <v>861</v>
      </c>
      <c r="C12" s="100">
        <v>412943255.35000002</v>
      </c>
      <c r="D12" s="186">
        <v>0</v>
      </c>
      <c r="E12" s="186"/>
    </row>
    <row r="13" spans="1:6" x14ac:dyDescent="0.25">
      <c r="A13" s="187" t="s">
        <v>209</v>
      </c>
      <c r="B13" s="137" t="s">
        <v>956</v>
      </c>
      <c r="C13" s="100">
        <v>27412666.93</v>
      </c>
      <c r="D13" s="186">
        <v>0</v>
      </c>
      <c r="E13" s="186"/>
    </row>
    <row r="14" spans="1:6" x14ac:dyDescent="0.25">
      <c r="A14" s="187" t="s">
        <v>822</v>
      </c>
      <c r="B14" s="137" t="s">
        <v>955</v>
      </c>
      <c r="C14" s="100">
        <v>0</v>
      </c>
      <c r="D14" s="186">
        <v>0</v>
      </c>
      <c r="E14" s="186"/>
    </row>
    <row r="15" spans="1:6" x14ac:dyDescent="0.25">
      <c r="A15" s="187" t="s">
        <v>208</v>
      </c>
      <c r="B15" s="137" t="s">
        <v>954</v>
      </c>
      <c r="C15" s="100">
        <v>107128466.25</v>
      </c>
      <c r="D15" s="186">
        <v>0</v>
      </c>
      <c r="E15" s="186"/>
    </row>
    <row r="16" spans="1:6" x14ac:dyDescent="0.25">
      <c r="A16" s="187" t="s">
        <v>695</v>
      </c>
      <c r="B16" s="137" t="s">
        <v>953</v>
      </c>
      <c r="C16" s="100">
        <v>0</v>
      </c>
      <c r="D16" s="186">
        <v>0</v>
      </c>
      <c r="E16" s="186"/>
    </row>
    <row r="17" spans="1:5" ht="20.399999999999999" x14ac:dyDescent="0.25">
      <c r="A17" s="187" t="s">
        <v>179</v>
      </c>
      <c r="B17" s="137" t="s">
        <v>178</v>
      </c>
      <c r="C17" s="100">
        <v>5797339.04</v>
      </c>
      <c r="D17" s="186">
        <v>0</v>
      </c>
      <c r="E17" s="186"/>
    </row>
    <row r="18" spans="1:5" x14ac:dyDescent="0.25">
      <c r="A18" s="187" t="s">
        <v>134</v>
      </c>
      <c r="B18" s="137" t="s">
        <v>173</v>
      </c>
      <c r="C18" s="100">
        <v>5087167.5</v>
      </c>
      <c r="D18" s="186">
        <v>0</v>
      </c>
      <c r="E18" s="186"/>
    </row>
    <row r="19" spans="1:5" x14ac:dyDescent="0.25">
      <c r="A19" s="187" t="s">
        <v>936</v>
      </c>
      <c r="B19" s="137" t="s">
        <v>952</v>
      </c>
      <c r="C19" s="100">
        <v>0</v>
      </c>
      <c r="D19" s="186">
        <v>0</v>
      </c>
      <c r="E19" s="186"/>
    </row>
    <row r="20" spans="1:5" ht="13.2" x14ac:dyDescent="0.25">
      <c r="A20" s="515" t="s">
        <v>922</v>
      </c>
      <c r="B20" s="516"/>
      <c r="C20" s="163">
        <v>0</v>
      </c>
      <c r="D20" s="107">
        <f>SUM(D21:D$22)</f>
        <v>485579026.83000004</v>
      </c>
      <c r="E20" s="163">
        <v>0</v>
      </c>
    </row>
    <row r="21" spans="1:5" ht="20.399999999999999" x14ac:dyDescent="0.25">
      <c r="A21" s="191" t="s">
        <v>933</v>
      </c>
      <c r="B21" s="190" t="s">
        <v>932</v>
      </c>
      <c r="C21" s="189">
        <v>0</v>
      </c>
      <c r="D21" s="115">
        <v>281578085.48000002</v>
      </c>
      <c r="E21" s="189"/>
    </row>
    <row r="22" spans="1:5" x14ac:dyDescent="0.25">
      <c r="A22" s="182" t="s">
        <v>931</v>
      </c>
      <c r="B22" s="181" t="s">
        <v>794</v>
      </c>
      <c r="C22" s="97">
        <v>0</v>
      </c>
      <c r="D22" s="96">
        <v>204000941.34999999</v>
      </c>
      <c r="E22" s="97"/>
    </row>
    <row r="23" spans="1:5" x14ac:dyDescent="0.25">
      <c r="A23" s="132"/>
      <c r="B23" s="132"/>
      <c r="C23" s="180"/>
      <c r="D23" s="180"/>
      <c r="E23" s="180"/>
    </row>
    <row r="24" spans="1:5" ht="13.2" x14ac:dyDescent="0.25">
      <c r="A24" s="521" t="s">
        <v>772</v>
      </c>
      <c r="B24" s="522"/>
      <c r="C24" s="157"/>
      <c r="D24" s="157"/>
      <c r="E24" s="158"/>
    </row>
    <row r="25" spans="1:5" ht="13.2" x14ac:dyDescent="0.25">
      <c r="A25" s="519" t="s">
        <v>882</v>
      </c>
      <c r="B25" s="520"/>
      <c r="C25" s="156"/>
      <c r="D25" s="156"/>
      <c r="E25" s="93">
        <v>355379479.05000001</v>
      </c>
    </row>
    <row r="26" spans="1:5" x14ac:dyDescent="0.25">
      <c r="A26" s="131" t="s">
        <v>695</v>
      </c>
    </row>
    <row r="27" spans="1:5" ht="20.399999999999999" x14ac:dyDescent="0.25">
      <c r="A27" s="63" t="s">
        <v>809</v>
      </c>
      <c r="B27" s="62" t="s">
        <v>212</v>
      </c>
      <c r="C27" s="62" t="s">
        <v>927</v>
      </c>
      <c r="D27" s="62" t="s">
        <v>926</v>
      </c>
      <c r="E27" s="62" t="s">
        <v>192</v>
      </c>
    </row>
    <row r="28" spans="1:5" ht="13.2" x14ac:dyDescent="0.25">
      <c r="A28" s="513" t="s">
        <v>951</v>
      </c>
      <c r="B28" s="514"/>
      <c r="C28" s="158">
        <f>C29</f>
        <v>1478923570.3599999</v>
      </c>
      <c r="D28" s="158">
        <f>D38</f>
        <v>296783780.36000001</v>
      </c>
      <c r="E28" s="158">
        <f>D28+C28</f>
        <v>1775707350.7199998</v>
      </c>
    </row>
    <row r="29" spans="1:5" ht="13.2" x14ac:dyDescent="0.25">
      <c r="A29" s="517" t="s">
        <v>924</v>
      </c>
      <c r="B29" s="518"/>
      <c r="C29" s="165">
        <f>SUM(C30:C$37)</f>
        <v>1478923570.3599999</v>
      </c>
      <c r="D29" s="183">
        <v>0</v>
      </c>
      <c r="E29" s="183">
        <v>0</v>
      </c>
    </row>
    <row r="30" spans="1:5" x14ac:dyDescent="0.25">
      <c r="A30" s="187" t="s">
        <v>205</v>
      </c>
      <c r="B30" s="137" t="s">
        <v>761</v>
      </c>
      <c r="C30" s="100">
        <v>188536421</v>
      </c>
      <c r="D30" s="186">
        <v>0</v>
      </c>
      <c r="E30" s="186"/>
    </row>
    <row r="31" spans="1:5" x14ac:dyDescent="0.25">
      <c r="A31" s="187" t="s">
        <v>204</v>
      </c>
      <c r="B31" s="137" t="s">
        <v>760</v>
      </c>
      <c r="C31" s="100">
        <v>244688097.33000001</v>
      </c>
      <c r="D31" s="186">
        <v>0</v>
      </c>
      <c r="E31" s="186"/>
    </row>
    <row r="32" spans="1:5" x14ac:dyDescent="0.25">
      <c r="A32" s="187" t="s">
        <v>759</v>
      </c>
      <c r="B32" s="137" t="s">
        <v>758</v>
      </c>
      <c r="C32" s="100">
        <v>0</v>
      </c>
      <c r="D32" s="186">
        <v>0</v>
      </c>
      <c r="E32" s="186"/>
    </row>
    <row r="33" spans="1:5" x14ac:dyDescent="0.25">
      <c r="A33" s="187" t="s">
        <v>203</v>
      </c>
      <c r="B33" s="137" t="s">
        <v>757</v>
      </c>
      <c r="C33" s="100">
        <v>836354936.55999994</v>
      </c>
      <c r="D33" s="186">
        <v>0</v>
      </c>
      <c r="E33" s="186"/>
    </row>
    <row r="34" spans="1:5" x14ac:dyDescent="0.25">
      <c r="A34" s="187" t="s">
        <v>756</v>
      </c>
      <c r="B34" s="137" t="s">
        <v>755</v>
      </c>
      <c r="C34" s="100">
        <v>1223920.49</v>
      </c>
      <c r="D34" s="186">
        <v>0</v>
      </c>
      <c r="E34" s="186"/>
    </row>
    <row r="35" spans="1:5" x14ac:dyDescent="0.25">
      <c r="A35" s="187" t="s">
        <v>202</v>
      </c>
      <c r="B35" s="137" t="s">
        <v>781</v>
      </c>
      <c r="C35" s="100">
        <v>73277233.049999997</v>
      </c>
      <c r="D35" s="186">
        <v>0</v>
      </c>
      <c r="E35" s="186"/>
    </row>
    <row r="36" spans="1:5" x14ac:dyDescent="0.25">
      <c r="A36" s="187" t="s">
        <v>201</v>
      </c>
      <c r="B36" s="137" t="s">
        <v>780</v>
      </c>
      <c r="C36" s="100">
        <v>123742961.93000001</v>
      </c>
      <c r="D36" s="186">
        <v>0</v>
      </c>
      <c r="E36" s="186"/>
    </row>
    <row r="37" spans="1:5" x14ac:dyDescent="0.25">
      <c r="A37" s="187" t="s">
        <v>751</v>
      </c>
      <c r="B37" s="137" t="s">
        <v>779</v>
      </c>
      <c r="C37" s="100">
        <v>11100000</v>
      </c>
      <c r="D37" s="186">
        <v>0</v>
      </c>
      <c r="E37" s="186"/>
    </row>
    <row r="38" spans="1:5" ht="13.2" x14ac:dyDescent="0.25">
      <c r="A38" s="515" t="s">
        <v>922</v>
      </c>
      <c r="B38" s="516"/>
      <c r="C38" s="163">
        <v>0</v>
      </c>
      <c r="D38" s="107">
        <f>SUM(D39:D$40)</f>
        <v>296783780.36000001</v>
      </c>
      <c r="E38" s="163">
        <v>0</v>
      </c>
    </row>
    <row r="39" spans="1:5" x14ac:dyDescent="0.25">
      <c r="A39" s="191" t="s">
        <v>199</v>
      </c>
      <c r="B39" s="190" t="s">
        <v>950</v>
      </c>
      <c r="C39" s="189">
        <v>0</v>
      </c>
      <c r="D39" s="115">
        <v>0</v>
      </c>
      <c r="E39" s="189"/>
    </row>
    <row r="40" spans="1:5" ht="20.399999999999999" x14ac:dyDescent="0.25">
      <c r="A40" s="182" t="s">
        <v>704</v>
      </c>
      <c r="B40" s="181" t="s">
        <v>773</v>
      </c>
      <c r="C40" s="97">
        <v>0</v>
      </c>
      <c r="D40" s="96">
        <v>296783780.36000001</v>
      </c>
      <c r="E40" s="97"/>
    </row>
    <row r="41" spans="1:5" x14ac:dyDescent="0.25">
      <c r="A41" s="132"/>
      <c r="B41" s="132"/>
      <c r="C41" s="180"/>
      <c r="D41" s="180"/>
      <c r="E41" s="180"/>
    </row>
    <row r="42" spans="1:5" ht="13.2" x14ac:dyDescent="0.25">
      <c r="A42" s="521" t="s">
        <v>772</v>
      </c>
      <c r="B42" s="522"/>
      <c r="C42" s="157"/>
      <c r="D42" s="157"/>
      <c r="E42" s="158"/>
    </row>
    <row r="43" spans="1:5" ht="13.2" x14ac:dyDescent="0.25">
      <c r="A43" s="519" t="s">
        <v>921</v>
      </c>
      <c r="B43" s="520"/>
      <c r="C43" s="156"/>
      <c r="D43" s="156"/>
      <c r="E43" s="93"/>
    </row>
    <row r="44" spans="1:5" x14ac:dyDescent="0.25">
      <c r="A44" s="90" t="s">
        <v>949</v>
      </c>
    </row>
  </sheetData>
  <mergeCells count="14">
    <mergeCell ref="A1:E1"/>
    <mergeCell ref="A2:E2"/>
    <mergeCell ref="A3:F3"/>
    <mergeCell ref="A4:F4"/>
    <mergeCell ref="A6:B6"/>
    <mergeCell ref="A28:B28"/>
    <mergeCell ref="A20:B20"/>
    <mergeCell ref="A7:B7"/>
    <mergeCell ref="A43:B43"/>
    <mergeCell ref="A25:B25"/>
    <mergeCell ref="A42:B42"/>
    <mergeCell ref="A24:B24"/>
    <mergeCell ref="A38:B38"/>
    <mergeCell ref="A29:B29"/>
  </mergeCells>
  <printOptions horizontalCentered="1"/>
  <pageMargins left="0.39370078740157477" right="0.39370078740157477" top="0.39370078740157477" bottom="0.39370078740157477" header="0.19685039370078738" footer="0.19685039370078738"/>
  <pageSetup paperSize="9" scale="9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zoomScaleNormal="100" workbookViewId="0">
      <selection activeCell="A27" sqref="A27:A28"/>
    </sheetView>
  </sheetViews>
  <sheetFormatPr baseColWidth="10" defaultRowHeight="10.199999999999999" x14ac:dyDescent="0.25"/>
  <cols>
    <col min="1" max="1" width="5.77734375" style="90" customWidth="1"/>
    <col min="2" max="2" width="40.77734375" style="90" customWidth="1"/>
    <col min="3" max="5" width="13.77734375" style="90" customWidth="1"/>
    <col min="6" max="16384" width="11.5546875" style="90"/>
  </cols>
  <sheetData>
    <row r="1" spans="1:6" ht="13.2" x14ac:dyDescent="0.25">
      <c r="A1" s="523" t="s">
        <v>948</v>
      </c>
      <c r="B1" s="524"/>
      <c r="C1" s="524"/>
      <c r="D1" s="524"/>
      <c r="E1" s="524"/>
      <c r="F1" s="114" t="s">
        <v>947</v>
      </c>
    </row>
    <row r="2" spans="1:6" ht="13.2" x14ac:dyDescent="0.25">
      <c r="A2" s="523" t="s">
        <v>946</v>
      </c>
      <c r="B2" s="524"/>
      <c r="C2" s="524"/>
      <c r="D2" s="524"/>
      <c r="E2" s="524"/>
      <c r="F2" s="114">
        <v>2</v>
      </c>
    </row>
    <row r="3" spans="1:6" ht="13.2" x14ac:dyDescent="0.25">
      <c r="A3" s="525" t="s">
        <v>945</v>
      </c>
      <c r="B3" s="526"/>
      <c r="C3" s="526"/>
      <c r="D3" s="526"/>
      <c r="E3" s="526"/>
      <c r="F3" s="526"/>
    </row>
    <row r="4" spans="1:6" ht="13.2" x14ac:dyDescent="0.25">
      <c r="A4" s="525" t="s">
        <v>944</v>
      </c>
      <c r="B4" s="526"/>
      <c r="C4" s="526"/>
      <c r="D4" s="526"/>
      <c r="E4" s="526"/>
      <c r="F4" s="526"/>
    </row>
    <row r="5" spans="1:6" ht="20.399999999999999" x14ac:dyDescent="0.25">
      <c r="A5" s="122" t="s">
        <v>809</v>
      </c>
      <c r="B5" s="121" t="s">
        <v>213</v>
      </c>
      <c r="C5" s="62" t="s">
        <v>927</v>
      </c>
      <c r="D5" s="62" t="s">
        <v>926</v>
      </c>
      <c r="E5" s="121" t="s">
        <v>192</v>
      </c>
      <c r="F5" s="193"/>
    </row>
    <row r="6" spans="1:6" ht="13.2" x14ac:dyDescent="0.25">
      <c r="A6" s="513" t="s">
        <v>943</v>
      </c>
      <c r="B6" s="514"/>
      <c r="C6" s="158">
        <f>C7</f>
        <v>642505091.94000006</v>
      </c>
      <c r="D6" s="158">
        <f>D$19</f>
        <v>500784721.71000004</v>
      </c>
      <c r="E6" s="158">
        <f>D6+C6</f>
        <v>1143289813.6500001</v>
      </c>
      <c r="F6" s="192"/>
    </row>
    <row r="7" spans="1:6" ht="13.2" x14ac:dyDescent="0.25">
      <c r="A7" s="517" t="s">
        <v>924</v>
      </c>
      <c r="B7" s="518"/>
      <c r="C7" s="165">
        <f>SUM(C8:C$18)</f>
        <v>642505091.94000006</v>
      </c>
      <c r="D7" s="183">
        <v>0</v>
      </c>
      <c r="E7" s="183">
        <v>0</v>
      </c>
    </row>
    <row r="8" spans="1:6" ht="20.399999999999999" x14ac:dyDescent="0.25">
      <c r="A8" s="187" t="s">
        <v>181</v>
      </c>
      <c r="B8" s="137" t="s">
        <v>942</v>
      </c>
      <c r="C8" s="100">
        <v>21379872.289999999</v>
      </c>
      <c r="D8" s="186">
        <v>0</v>
      </c>
      <c r="E8" s="186"/>
    </row>
    <row r="9" spans="1:6" x14ac:dyDescent="0.25">
      <c r="A9" s="187" t="s">
        <v>829</v>
      </c>
      <c r="B9" s="137" t="s">
        <v>828</v>
      </c>
      <c r="C9" s="100">
        <v>43068327.140000001</v>
      </c>
      <c r="D9" s="186">
        <v>0</v>
      </c>
      <c r="E9" s="186"/>
    </row>
    <row r="10" spans="1:6" x14ac:dyDescent="0.25">
      <c r="A10" s="187" t="s">
        <v>188</v>
      </c>
      <c r="B10" s="137" t="s">
        <v>827</v>
      </c>
      <c r="C10" s="100">
        <v>566000000</v>
      </c>
      <c r="D10" s="186">
        <v>0</v>
      </c>
      <c r="E10" s="186"/>
    </row>
    <row r="11" spans="1:6" x14ac:dyDescent="0.25">
      <c r="A11" s="187" t="s">
        <v>211</v>
      </c>
      <c r="B11" s="137" t="s">
        <v>941</v>
      </c>
      <c r="C11" s="100">
        <v>10190.85</v>
      </c>
      <c r="D11" s="186">
        <v>0</v>
      </c>
      <c r="E11" s="186"/>
    </row>
    <row r="12" spans="1:6" x14ac:dyDescent="0.25">
      <c r="A12" s="187" t="s">
        <v>210</v>
      </c>
      <c r="B12" s="137" t="s">
        <v>940</v>
      </c>
      <c r="C12" s="100">
        <v>2595053.3199999998</v>
      </c>
      <c r="D12" s="186">
        <v>0</v>
      </c>
      <c r="E12" s="186"/>
    </row>
    <row r="13" spans="1:6" x14ac:dyDescent="0.25">
      <c r="A13" s="187" t="s">
        <v>209</v>
      </c>
      <c r="B13" s="137" t="s">
        <v>939</v>
      </c>
      <c r="C13" s="100">
        <v>0</v>
      </c>
      <c r="D13" s="186">
        <v>0</v>
      </c>
      <c r="E13" s="186"/>
    </row>
    <row r="14" spans="1:6" x14ac:dyDescent="0.25">
      <c r="A14" s="187" t="s">
        <v>822</v>
      </c>
      <c r="B14" s="137" t="s">
        <v>938</v>
      </c>
      <c r="C14" s="100">
        <v>0</v>
      </c>
      <c r="D14" s="186">
        <v>0</v>
      </c>
      <c r="E14" s="186"/>
    </row>
    <row r="15" spans="1:6" x14ac:dyDescent="0.25">
      <c r="A15" s="187" t="s">
        <v>208</v>
      </c>
      <c r="B15" s="137" t="s">
        <v>937</v>
      </c>
      <c r="C15" s="100">
        <v>5069004.37</v>
      </c>
      <c r="D15" s="186">
        <v>0</v>
      </c>
      <c r="E15" s="186"/>
    </row>
    <row r="16" spans="1:6" ht="20.399999999999999" x14ac:dyDescent="0.25">
      <c r="A16" s="187" t="s">
        <v>179</v>
      </c>
      <c r="B16" s="137" t="s">
        <v>178</v>
      </c>
      <c r="C16" s="100">
        <v>0</v>
      </c>
      <c r="D16" s="186">
        <v>0</v>
      </c>
      <c r="E16" s="186"/>
    </row>
    <row r="17" spans="1:5" x14ac:dyDescent="0.25">
      <c r="A17" s="187" t="s">
        <v>134</v>
      </c>
      <c r="B17" s="137" t="s">
        <v>173</v>
      </c>
      <c r="C17" s="100">
        <v>4115085.44</v>
      </c>
      <c r="D17" s="186">
        <v>0</v>
      </c>
      <c r="E17" s="186"/>
    </row>
    <row r="18" spans="1:5" x14ac:dyDescent="0.25">
      <c r="A18" s="187" t="s">
        <v>936</v>
      </c>
      <c r="B18" s="137" t="s">
        <v>935</v>
      </c>
      <c r="C18" s="100">
        <v>267558.53000000003</v>
      </c>
      <c r="D18" s="186">
        <v>0</v>
      </c>
      <c r="E18" s="186"/>
    </row>
    <row r="19" spans="1:5" ht="13.2" x14ac:dyDescent="0.25">
      <c r="A19" s="515" t="s">
        <v>922</v>
      </c>
      <c r="B19" s="516"/>
      <c r="C19" s="163">
        <v>0</v>
      </c>
      <c r="D19" s="107">
        <f>SUM(D20:D$22)</f>
        <v>500784721.71000004</v>
      </c>
      <c r="E19" s="163">
        <v>0</v>
      </c>
    </row>
    <row r="20" spans="1:5" x14ac:dyDescent="0.25">
      <c r="A20" s="191" t="s">
        <v>27</v>
      </c>
      <c r="B20" s="190" t="s">
        <v>934</v>
      </c>
      <c r="C20" s="189">
        <v>0</v>
      </c>
      <c r="D20" s="115">
        <v>0</v>
      </c>
      <c r="E20" s="189"/>
    </row>
    <row r="21" spans="1:5" ht="20.399999999999999" x14ac:dyDescent="0.25">
      <c r="A21" s="191" t="s">
        <v>933</v>
      </c>
      <c r="B21" s="190" t="s">
        <v>932</v>
      </c>
      <c r="C21" s="189">
        <v>0</v>
      </c>
      <c r="D21" s="115">
        <v>296783780.36000001</v>
      </c>
      <c r="E21" s="189"/>
    </row>
    <row r="22" spans="1:5" x14ac:dyDescent="0.25">
      <c r="A22" s="191" t="s">
        <v>931</v>
      </c>
      <c r="B22" s="190" t="s">
        <v>794</v>
      </c>
      <c r="C22" s="189">
        <v>0</v>
      </c>
      <c r="D22" s="115">
        <v>204000941.34999999</v>
      </c>
      <c r="E22" s="189"/>
    </row>
    <row r="23" spans="1:5" ht="13.2" x14ac:dyDescent="0.25">
      <c r="A23" s="529" t="s">
        <v>930</v>
      </c>
      <c r="B23" s="530"/>
      <c r="C23" s="161"/>
      <c r="D23" s="161"/>
      <c r="E23" s="160">
        <v>341832965.94999999</v>
      </c>
    </row>
    <row r="24" spans="1:5" x14ac:dyDescent="0.25">
      <c r="A24" s="132"/>
      <c r="B24" s="132"/>
      <c r="C24" s="180"/>
      <c r="D24" s="180"/>
      <c r="E24" s="180"/>
    </row>
    <row r="25" spans="1:5" ht="13.2" x14ac:dyDescent="0.25">
      <c r="A25" s="521" t="s">
        <v>772</v>
      </c>
      <c r="B25" s="522"/>
      <c r="C25" s="157"/>
      <c r="D25" s="157"/>
      <c r="E25" s="158"/>
    </row>
    <row r="26" spans="1:5" ht="13.2" x14ac:dyDescent="0.25">
      <c r="A26" s="519" t="s">
        <v>882</v>
      </c>
      <c r="B26" s="520"/>
      <c r="C26" s="156"/>
      <c r="D26" s="156"/>
      <c r="E26" s="93"/>
    </row>
    <row r="27" spans="1:5" ht="10.050000000000001" customHeight="1" x14ac:dyDescent="0.25">
      <c r="A27" s="188" t="s">
        <v>929</v>
      </c>
    </row>
    <row r="28" spans="1:5" ht="10.050000000000001" customHeight="1" x14ac:dyDescent="0.25">
      <c r="A28" s="188" t="s">
        <v>928</v>
      </c>
    </row>
    <row r="29" spans="1:5" x14ac:dyDescent="0.25">
      <c r="A29" s="131"/>
    </row>
    <row r="30" spans="1:5" ht="20.399999999999999" x14ac:dyDescent="0.25">
      <c r="A30" s="63" t="s">
        <v>809</v>
      </c>
      <c r="B30" s="62" t="s">
        <v>212</v>
      </c>
      <c r="C30" s="62" t="s">
        <v>927</v>
      </c>
      <c r="D30" s="62" t="s">
        <v>926</v>
      </c>
      <c r="E30" s="62" t="s">
        <v>192</v>
      </c>
    </row>
    <row r="31" spans="1:5" ht="13.2" x14ac:dyDescent="0.25">
      <c r="A31" s="513" t="s">
        <v>925</v>
      </c>
      <c r="B31" s="514"/>
      <c r="C31" s="158">
        <f>C32</f>
        <v>1658389231.1700001</v>
      </c>
      <c r="D31" s="158">
        <f>D$42</f>
        <v>281578085.48000002</v>
      </c>
      <c r="E31" s="158">
        <f>D31+C31</f>
        <v>1939967316.6500001</v>
      </c>
    </row>
    <row r="32" spans="1:5" ht="13.2" x14ac:dyDescent="0.25">
      <c r="A32" s="527" t="s">
        <v>924</v>
      </c>
      <c r="B32" s="528"/>
      <c r="C32" s="165">
        <f>SUM(C33:C$41)</f>
        <v>1658389231.1700001</v>
      </c>
      <c r="D32" s="183">
        <v>0</v>
      </c>
      <c r="E32" s="183">
        <v>0</v>
      </c>
    </row>
    <row r="33" spans="1:5" ht="20.399999999999999" x14ac:dyDescent="0.25">
      <c r="A33" s="187" t="s">
        <v>735</v>
      </c>
      <c r="B33" s="137" t="s">
        <v>734</v>
      </c>
      <c r="C33" s="100">
        <v>8499274.1300000008</v>
      </c>
      <c r="D33" s="186">
        <v>0</v>
      </c>
      <c r="E33" s="186"/>
    </row>
    <row r="34" spans="1:5" x14ac:dyDescent="0.25">
      <c r="A34" s="187" t="s">
        <v>731</v>
      </c>
      <c r="B34" s="137" t="s">
        <v>730</v>
      </c>
      <c r="C34" s="100">
        <v>378639862</v>
      </c>
      <c r="D34" s="186">
        <v>0</v>
      </c>
      <c r="E34" s="186"/>
    </row>
    <row r="35" spans="1:5" x14ac:dyDescent="0.25">
      <c r="A35" s="187" t="s">
        <v>733</v>
      </c>
      <c r="B35" s="137" t="s">
        <v>923</v>
      </c>
      <c r="C35" s="100">
        <v>617869441.86000001</v>
      </c>
      <c r="D35" s="186">
        <v>0</v>
      </c>
      <c r="E35" s="186"/>
    </row>
    <row r="36" spans="1:5" x14ac:dyDescent="0.25">
      <c r="A36" s="187" t="s">
        <v>729</v>
      </c>
      <c r="B36" s="137" t="s">
        <v>728</v>
      </c>
      <c r="C36" s="100">
        <v>595223703.97000003</v>
      </c>
      <c r="D36" s="186">
        <v>0</v>
      </c>
      <c r="E36" s="186"/>
    </row>
    <row r="37" spans="1:5" x14ac:dyDescent="0.25">
      <c r="A37" s="187" t="s">
        <v>727</v>
      </c>
      <c r="B37" s="137" t="s">
        <v>726</v>
      </c>
      <c r="C37" s="100">
        <v>7783353.8099999996</v>
      </c>
      <c r="D37" s="186">
        <v>0</v>
      </c>
      <c r="E37" s="186"/>
    </row>
    <row r="38" spans="1:5" x14ac:dyDescent="0.25">
      <c r="A38" s="187" t="s">
        <v>711</v>
      </c>
      <c r="B38" s="137" t="s">
        <v>775</v>
      </c>
      <c r="C38" s="100">
        <v>26649317.960000001</v>
      </c>
      <c r="D38" s="186">
        <v>0</v>
      </c>
      <c r="E38" s="186"/>
    </row>
    <row r="39" spans="1:5" x14ac:dyDescent="0.25">
      <c r="A39" s="187" t="s">
        <v>709</v>
      </c>
      <c r="B39" s="137" t="s">
        <v>774</v>
      </c>
      <c r="C39" s="100">
        <v>20987200.789999999</v>
      </c>
      <c r="D39" s="186">
        <v>0</v>
      </c>
      <c r="E39" s="186"/>
    </row>
    <row r="40" spans="1:5" x14ac:dyDescent="0.25">
      <c r="A40" s="187" t="s">
        <v>707</v>
      </c>
      <c r="B40" s="137" t="s">
        <v>706</v>
      </c>
      <c r="C40" s="100">
        <v>140000</v>
      </c>
      <c r="D40" s="186">
        <v>0</v>
      </c>
      <c r="E40" s="186"/>
    </row>
    <row r="41" spans="1:5" x14ac:dyDescent="0.25">
      <c r="A41" s="185" t="s">
        <v>725</v>
      </c>
      <c r="B41" s="184" t="s">
        <v>724</v>
      </c>
      <c r="C41" s="165">
        <v>2597076.65</v>
      </c>
      <c r="D41" s="183">
        <v>0</v>
      </c>
      <c r="E41" s="183"/>
    </row>
    <row r="42" spans="1:5" ht="13.2" x14ac:dyDescent="0.25">
      <c r="A42" s="531" t="s">
        <v>922</v>
      </c>
      <c r="B42" s="532"/>
      <c r="C42" s="97">
        <v>0</v>
      </c>
      <c r="D42" s="96">
        <f>D$43</f>
        <v>281578085.48000002</v>
      </c>
      <c r="E42" s="97">
        <v>0</v>
      </c>
    </row>
    <row r="43" spans="1:5" ht="20.399999999999999" x14ac:dyDescent="0.25">
      <c r="A43" s="182" t="s">
        <v>704</v>
      </c>
      <c r="B43" s="181" t="s">
        <v>773</v>
      </c>
      <c r="C43" s="97">
        <v>0</v>
      </c>
      <c r="D43" s="96">
        <v>281578085.48000002</v>
      </c>
      <c r="E43" s="97"/>
    </row>
    <row r="44" spans="1:5" x14ac:dyDescent="0.25">
      <c r="A44" s="132"/>
      <c r="B44" s="132"/>
      <c r="C44" s="180"/>
      <c r="D44" s="180"/>
      <c r="E44" s="180"/>
    </row>
    <row r="45" spans="1:5" ht="13.2" x14ac:dyDescent="0.25">
      <c r="A45" s="521" t="s">
        <v>772</v>
      </c>
      <c r="B45" s="522"/>
      <c r="C45" s="157"/>
      <c r="D45" s="157"/>
      <c r="E45" s="158"/>
    </row>
    <row r="46" spans="1:5" ht="13.2" x14ac:dyDescent="0.25">
      <c r="A46" s="519" t="s">
        <v>921</v>
      </c>
      <c r="B46" s="520"/>
      <c r="C46" s="156"/>
      <c r="D46" s="156"/>
      <c r="E46" s="93">
        <v>45121416.340000004</v>
      </c>
    </row>
  </sheetData>
  <mergeCells count="15">
    <mergeCell ref="A1:E1"/>
    <mergeCell ref="A2:E2"/>
    <mergeCell ref="A3:F3"/>
    <mergeCell ref="A4:F4"/>
    <mergeCell ref="A6:B6"/>
    <mergeCell ref="A31:B31"/>
    <mergeCell ref="A19:B19"/>
    <mergeCell ref="A7:B7"/>
    <mergeCell ref="A32:B32"/>
    <mergeCell ref="A46:B46"/>
    <mergeCell ref="A26:B26"/>
    <mergeCell ref="A45:B45"/>
    <mergeCell ref="A25:B25"/>
    <mergeCell ref="A23:B23"/>
    <mergeCell ref="A42:B42"/>
  </mergeCells>
  <printOptions horizontalCentered="1"/>
  <pageMargins left="0.39370078740157477" right="0.39370078740157477" top="0.39370078740157477" bottom="0.39370078740157477" header="0.19685039370078738" footer="0.19685039370078738"/>
  <pageSetup paperSize="9" scale="9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heetViews>
  <sheetFormatPr baseColWidth="10" defaultRowHeight="13.2" x14ac:dyDescent="0.25"/>
  <sheetData>
    <row r="1" spans="1:1" x14ac:dyDescent="0.25">
      <c r="A1" s="316" t="s">
        <v>1283</v>
      </c>
    </row>
  </sheetData>
  <printOptions horizontalCentered="1" verticalCentered="1"/>
  <pageMargins left="0.70866141732283472" right="0.70866141732283472" top="0.74803149606299213" bottom="0.74803149606299213" header="0.31496062992125984" footer="0.31496062992125984"/>
  <pageSetup paperSize="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I37"/>
  <sheetViews>
    <sheetView showGridLines="0" zoomScaleNormal="100" workbookViewId="0">
      <selection activeCell="B28" sqref="B28:H28"/>
    </sheetView>
  </sheetViews>
  <sheetFormatPr baseColWidth="10" defaultRowHeight="13.2" x14ac:dyDescent="0.25"/>
  <cols>
    <col min="1" max="1" width="2.5546875" style="1" customWidth="1"/>
    <col min="2" max="3" width="11.5546875" style="1"/>
    <col min="4" max="4" width="14.33203125" style="1" customWidth="1"/>
    <col min="5" max="5" width="23" style="1" customWidth="1"/>
    <col min="6" max="6" width="22.109375" style="1" customWidth="1"/>
    <col min="7" max="7" width="18.44140625" style="1" customWidth="1"/>
    <col min="8" max="8" width="16.5546875" style="1" customWidth="1"/>
    <col min="9" max="16384" width="11.5546875" style="1"/>
  </cols>
  <sheetData>
    <row r="1" spans="1:9" x14ac:dyDescent="0.25">
      <c r="A1" s="533" t="s">
        <v>722</v>
      </c>
      <c r="B1" s="534"/>
      <c r="C1" s="534"/>
      <c r="D1" s="534"/>
      <c r="E1" s="534"/>
      <c r="F1" s="534"/>
      <c r="G1" s="534"/>
      <c r="H1" s="179" t="s">
        <v>721</v>
      </c>
    </row>
    <row r="2" spans="1:9" x14ac:dyDescent="0.25">
      <c r="A2" s="178"/>
      <c r="B2" s="177"/>
      <c r="C2" s="177"/>
      <c r="D2" s="177"/>
      <c r="E2" s="177"/>
      <c r="F2" s="177"/>
      <c r="G2" s="177"/>
      <c r="H2" s="176"/>
    </row>
    <row r="3" spans="1:9" s="174" customFormat="1" x14ac:dyDescent="0.25">
      <c r="A3" s="175"/>
      <c r="B3" s="175"/>
      <c r="C3" s="175"/>
      <c r="D3" s="175"/>
      <c r="E3" s="175"/>
      <c r="F3" s="175"/>
      <c r="G3" s="175"/>
      <c r="H3" s="175"/>
    </row>
    <row r="4" spans="1:9" s="174" customFormat="1" x14ac:dyDescent="0.25">
      <c r="A4" s="175"/>
      <c r="B4" s="175"/>
      <c r="C4" s="175"/>
      <c r="D4" s="175"/>
      <c r="E4" s="175"/>
      <c r="F4" s="175"/>
      <c r="G4" s="175"/>
      <c r="H4" s="175"/>
    </row>
    <row r="5" spans="1:9" s="174" customFormat="1" x14ac:dyDescent="0.25">
      <c r="A5" s="175"/>
      <c r="B5" s="175"/>
      <c r="C5" s="175"/>
      <c r="D5" s="175"/>
      <c r="E5" s="175"/>
      <c r="F5" s="175"/>
      <c r="G5" s="175"/>
      <c r="H5" s="175"/>
    </row>
    <row r="6" spans="1:9" ht="13.8" thickBot="1" x14ac:dyDescent="0.3"/>
    <row r="7" spans="1:9" ht="13.8" thickTop="1" x14ac:dyDescent="0.25">
      <c r="A7" s="535" t="s">
        <v>853</v>
      </c>
      <c r="B7" s="536"/>
      <c r="C7" s="536"/>
      <c r="D7" s="173"/>
      <c r="E7" s="173"/>
      <c r="F7" s="173"/>
      <c r="G7" s="173"/>
      <c r="H7" s="172"/>
      <c r="I7" s="2"/>
    </row>
    <row r="8" spans="1:9" x14ac:dyDescent="0.25">
      <c r="A8" s="542" t="s">
        <v>920</v>
      </c>
      <c r="B8" s="539"/>
      <c r="C8" s="539"/>
      <c r="D8" s="539"/>
      <c r="E8" s="539"/>
      <c r="F8" s="539"/>
      <c r="G8" s="539"/>
      <c r="H8" s="540"/>
      <c r="I8" s="2"/>
    </row>
    <row r="9" spans="1:9" x14ac:dyDescent="0.25">
      <c r="A9" s="169"/>
      <c r="B9" s="537" t="s">
        <v>919</v>
      </c>
      <c r="C9" s="537"/>
      <c r="D9" s="537"/>
      <c r="E9" s="537"/>
      <c r="F9" s="537"/>
      <c r="G9" s="537"/>
      <c r="H9" s="538"/>
      <c r="I9" s="2"/>
    </row>
    <row r="10" spans="1:9" x14ac:dyDescent="0.25">
      <c r="A10" s="169"/>
      <c r="B10" s="537" t="s">
        <v>918</v>
      </c>
      <c r="C10" s="537"/>
      <c r="D10" s="537"/>
      <c r="E10" s="537"/>
      <c r="F10" s="537"/>
      <c r="G10" s="537"/>
      <c r="H10" s="538"/>
      <c r="I10" s="2"/>
    </row>
    <row r="11" spans="1:9" x14ac:dyDescent="0.25">
      <c r="A11" s="169"/>
      <c r="B11" s="537" t="s">
        <v>917</v>
      </c>
      <c r="C11" s="537"/>
      <c r="D11" s="537"/>
      <c r="E11" s="537"/>
      <c r="F11" s="537"/>
      <c r="G11" s="537"/>
      <c r="H11" s="538"/>
      <c r="I11" s="2"/>
    </row>
    <row r="12" spans="1:9" x14ac:dyDescent="0.25">
      <c r="A12" s="169"/>
      <c r="B12" s="537" t="s">
        <v>916</v>
      </c>
      <c r="C12" s="537"/>
      <c r="D12" s="537"/>
      <c r="E12" s="537"/>
      <c r="F12" s="537"/>
      <c r="G12" s="537"/>
      <c r="H12" s="538"/>
      <c r="I12" s="2"/>
    </row>
    <row r="13" spans="1:9" x14ac:dyDescent="0.25">
      <c r="A13" s="169"/>
      <c r="B13" s="539"/>
      <c r="C13" s="539"/>
      <c r="D13" s="539"/>
      <c r="E13" s="539"/>
      <c r="F13" s="539"/>
      <c r="G13" s="539"/>
      <c r="H13" s="540"/>
      <c r="I13" s="2"/>
    </row>
    <row r="14" spans="1:9" x14ac:dyDescent="0.25">
      <c r="A14" s="169"/>
      <c r="B14" s="539" t="s">
        <v>915</v>
      </c>
      <c r="C14" s="539"/>
      <c r="D14" s="539"/>
      <c r="E14" s="539"/>
      <c r="F14" s="539"/>
      <c r="G14" s="539"/>
      <c r="H14" s="540"/>
      <c r="I14" s="2"/>
    </row>
    <row r="15" spans="1:9" ht="12.75" customHeight="1" x14ac:dyDescent="0.25">
      <c r="A15" s="169"/>
      <c r="B15" s="539" t="s">
        <v>911</v>
      </c>
      <c r="C15" s="539"/>
      <c r="D15" s="539"/>
      <c r="E15" s="539"/>
      <c r="F15" s="539"/>
      <c r="G15" s="539"/>
      <c r="H15" s="540"/>
      <c r="I15" s="2"/>
    </row>
    <row r="16" spans="1:9" x14ac:dyDescent="0.25">
      <c r="A16" s="169"/>
      <c r="B16" s="171"/>
      <c r="C16" s="171"/>
      <c r="D16" s="171"/>
      <c r="E16" s="171"/>
      <c r="F16" s="171"/>
      <c r="G16" s="171"/>
      <c r="H16" s="168"/>
      <c r="I16" s="2"/>
    </row>
    <row r="17" spans="1:9" ht="12.75" customHeight="1" x14ac:dyDescent="0.25">
      <c r="A17" s="543" t="s">
        <v>914</v>
      </c>
      <c r="B17" s="544"/>
      <c r="C17" s="544"/>
      <c r="D17" s="544"/>
      <c r="E17" s="544"/>
      <c r="F17" s="544"/>
      <c r="G17" s="544"/>
      <c r="H17" s="545"/>
      <c r="I17" s="2"/>
    </row>
    <row r="18" spans="1:9" ht="12.75" customHeight="1" x14ac:dyDescent="0.25">
      <c r="A18" s="543" t="s">
        <v>913</v>
      </c>
      <c r="B18" s="544"/>
      <c r="C18" s="544"/>
      <c r="D18" s="544"/>
      <c r="E18" s="544"/>
      <c r="F18" s="544"/>
      <c r="G18" s="544"/>
      <c r="H18" s="545"/>
      <c r="I18" s="2"/>
    </row>
    <row r="19" spans="1:9" ht="12.75" customHeight="1" x14ac:dyDescent="0.25">
      <c r="A19" s="170"/>
      <c r="B19" s="171"/>
      <c r="C19" s="171"/>
      <c r="D19" s="171"/>
      <c r="E19" s="171"/>
      <c r="F19" s="171"/>
      <c r="G19" s="171"/>
      <c r="H19" s="168"/>
      <c r="I19" s="2"/>
    </row>
    <row r="20" spans="1:9" ht="12.75" customHeight="1" x14ac:dyDescent="0.25">
      <c r="A20" s="542" t="s">
        <v>912</v>
      </c>
      <c r="B20" s="539"/>
      <c r="C20" s="539"/>
      <c r="D20" s="539"/>
      <c r="E20" s="539"/>
      <c r="F20" s="539"/>
      <c r="G20" s="539"/>
      <c r="H20" s="540"/>
      <c r="I20" s="2"/>
    </row>
    <row r="21" spans="1:9" x14ac:dyDescent="0.25">
      <c r="A21" s="169"/>
      <c r="B21" s="539" t="s">
        <v>1284</v>
      </c>
      <c r="C21" s="539"/>
      <c r="D21" s="539"/>
      <c r="E21" s="539"/>
      <c r="F21" s="539"/>
      <c r="G21" s="539"/>
      <c r="H21" s="540"/>
      <c r="I21" s="2"/>
    </row>
    <row r="22" spans="1:9" x14ac:dyDescent="0.25">
      <c r="A22" s="169"/>
      <c r="B22" s="171"/>
      <c r="C22" s="171"/>
      <c r="D22" s="171"/>
      <c r="E22" s="171"/>
      <c r="F22" s="171"/>
      <c r="G22" s="171"/>
      <c r="H22" s="168"/>
      <c r="I22" s="2"/>
    </row>
    <row r="23" spans="1:9" x14ac:dyDescent="0.25">
      <c r="A23" s="542" t="s">
        <v>910</v>
      </c>
      <c r="B23" s="539"/>
      <c r="C23" s="539"/>
      <c r="D23" s="539"/>
      <c r="E23" s="539"/>
      <c r="F23" s="539"/>
      <c r="G23" s="539"/>
      <c r="H23" s="540"/>
      <c r="I23" s="2"/>
    </row>
    <row r="24" spans="1:9" ht="12.75" customHeight="1" x14ac:dyDescent="0.25">
      <c r="A24" s="542" t="s">
        <v>909</v>
      </c>
      <c r="B24" s="539"/>
      <c r="C24" s="539"/>
      <c r="D24" s="539"/>
      <c r="E24" s="539"/>
      <c r="F24" s="539"/>
      <c r="G24" s="539"/>
      <c r="H24" s="540"/>
      <c r="I24" s="2"/>
    </row>
    <row r="25" spans="1:9" ht="12.75" customHeight="1" x14ac:dyDescent="0.25">
      <c r="A25" s="170"/>
      <c r="B25" s="171"/>
      <c r="C25" s="171"/>
      <c r="D25" s="171"/>
      <c r="E25" s="171"/>
      <c r="F25" s="171"/>
      <c r="G25" s="171"/>
      <c r="H25" s="168"/>
      <c r="I25" s="2"/>
    </row>
    <row r="26" spans="1:9" ht="12.75" customHeight="1" x14ac:dyDescent="0.25">
      <c r="A26" s="542" t="s">
        <v>908</v>
      </c>
      <c r="B26" s="539"/>
      <c r="C26" s="539"/>
      <c r="D26" s="539"/>
      <c r="E26" s="539"/>
      <c r="F26" s="539"/>
      <c r="G26" s="539"/>
      <c r="H26" s="540"/>
      <c r="I26" s="2"/>
    </row>
    <row r="27" spans="1:9" ht="12.75" customHeight="1" x14ac:dyDescent="0.25">
      <c r="A27" s="170"/>
      <c r="B27" s="537" t="s">
        <v>1285</v>
      </c>
      <c r="C27" s="537"/>
      <c r="D27" s="537"/>
      <c r="E27" s="537"/>
      <c r="F27" s="537"/>
      <c r="G27" s="537"/>
      <c r="H27" s="538"/>
      <c r="I27" s="2"/>
    </row>
    <row r="28" spans="1:9" ht="12.75" customHeight="1" x14ac:dyDescent="0.25">
      <c r="A28" s="170"/>
      <c r="B28" s="537" t="s">
        <v>907</v>
      </c>
      <c r="C28" s="537"/>
      <c r="D28" s="537"/>
      <c r="E28" s="537"/>
      <c r="F28" s="537"/>
      <c r="G28" s="537"/>
      <c r="H28" s="538"/>
      <c r="I28" s="2"/>
    </row>
    <row r="29" spans="1:9" x14ac:dyDescent="0.25">
      <c r="A29" s="169"/>
      <c r="B29" s="539"/>
      <c r="C29" s="539"/>
      <c r="D29" s="539"/>
      <c r="E29" s="539"/>
      <c r="F29" s="539"/>
      <c r="G29" s="539"/>
      <c r="H29" s="540"/>
      <c r="I29" s="2"/>
    </row>
    <row r="30" spans="1:9" x14ac:dyDescent="0.25">
      <c r="A30" s="169"/>
      <c r="B30" s="539" t="s">
        <v>906</v>
      </c>
      <c r="C30" s="539"/>
      <c r="D30" s="539"/>
      <c r="E30" s="539"/>
      <c r="F30" s="539"/>
      <c r="G30" s="539"/>
      <c r="H30" s="540"/>
      <c r="I30" s="2"/>
    </row>
    <row r="31" spans="1:9" x14ac:dyDescent="0.25">
      <c r="A31" s="169"/>
      <c r="B31" s="539" t="s">
        <v>905</v>
      </c>
      <c r="C31" s="539"/>
      <c r="D31" s="539"/>
      <c r="E31" s="539"/>
      <c r="F31" s="539"/>
      <c r="G31" s="539"/>
      <c r="H31" s="168"/>
      <c r="I31" s="2"/>
    </row>
    <row r="32" spans="1:9" ht="12" customHeight="1" thickBot="1" x14ac:dyDescent="0.3">
      <c r="A32" s="167"/>
      <c r="B32" s="546" t="s">
        <v>904</v>
      </c>
      <c r="C32" s="546"/>
      <c r="D32" s="546"/>
      <c r="E32" s="546"/>
      <c r="F32" s="546"/>
      <c r="G32" s="546"/>
      <c r="H32" s="547"/>
      <c r="I32" s="2"/>
    </row>
    <row r="33" spans="1:9" ht="13.8" thickTop="1" x14ac:dyDescent="0.25">
      <c r="A33" s="166"/>
      <c r="B33" s="539"/>
      <c r="C33" s="539"/>
      <c r="D33" s="539"/>
      <c r="E33" s="539"/>
      <c r="F33" s="539"/>
      <c r="G33" s="539"/>
      <c r="H33" s="539"/>
      <c r="I33" s="2"/>
    </row>
    <row r="34" spans="1:9" x14ac:dyDescent="0.25">
      <c r="A34" s="166"/>
      <c r="B34" s="539"/>
      <c r="C34" s="539"/>
      <c r="D34" s="539"/>
      <c r="E34" s="539"/>
      <c r="F34" s="539"/>
      <c r="G34" s="539"/>
      <c r="H34" s="539"/>
      <c r="I34" s="2"/>
    </row>
    <row r="35" spans="1:9" x14ac:dyDescent="0.25">
      <c r="A35" s="166"/>
      <c r="I35" s="2"/>
    </row>
    <row r="36" spans="1:9" x14ac:dyDescent="0.25">
      <c r="A36" s="2"/>
      <c r="B36" s="541"/>
      <c r="C36" s="541"/>
      <c r="D36" s="541"/>
      <c r="E36" s="541"/>
      <c r="F36" s="541"/>
      <c r="G36" s="541"/>
      <c r="H36" s="541"/>
      <c r="I36" s="2"/>
    </row>
    <row r="37" spans="1:9" x14ac:dyDescent="0.25">
      <c r="A37" s="2"/>
      <c r="B37" s="2"/>
      <c r="C37" s="2"/>
      <c r="D37" s="2"/>
      <c r="E37" s="2"/>
      <c r="F37" s="2"/>
      <c r="G37" s="2"/>
      <c r="H37" s="2"/>
      <c r="I37" s="2"/>
    </row>
  </sheetData>
  <mergeCells count="26">
    <mergeCell ref="B30:H30"/>
    <mergeCell ref="B32:H32"/>
    <mergeCell ref="B33:H33"/>
    <mergeCell ref="B34:H34"/>
    <mergeCell ref="B31:G31"/>
    <mergeCell ref="B36:H36"/>
    <mergeCell ref="A26:H26"/>
    <mergeCell ref="A8:H8"/>
    <mergeCell ref="B12:H12"/>
    <mergeCell ref="A17:H17"/>
    <mergeCell ref="A18:H18"/>
    <mergeCell ref="A20:H20"/>
    <mergeCell ref="B14:H14"/>
    <mergeCell ref="B15:H15"/>
    <mergeCell ref="B11:H11"/>
    <mergeCell ref="B13:H13"/>
    <mergeCell ref="B29:H29"/>
    <mergeCell ref="B27:H27"/>
    <mergeCell ref="B28:H28"/>
    <mergeCell ref="A23:H23"/>
    <mergeCell ref="A24:H24"/>
    <mergeCell ref="A1:G1"/>
    <mergeCell ref="A7:C7"/>
    <mergeCell ref="B9:H9"/>
    <mergeCell ref="B10:H10"/>
    <mergeCell ref="B21:H21"/>
  </mergeCells>
  <pageMargins left="0.78740157480314965" right="0.78740157480314965" top="0.98425196850393704" bottom="0.98425196850393704" header="0.51181102362204722" footer="0.51181102362204722"/>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heetViews>
  <sheetFormatPr baseColWidth="10" defaultRowHeight="13.2" x14ac:dyDescent="0.25"/>
  <sheetData>
    <row r="1" spans="1:1" x14ac:dyDescent="0.25">
      <c r="A1" s="317" t="s">
        <v>1286</v>
      </c>
    </row>
  </sheetData>
  <printOptions horizontalCentered="1" verticalCentered="1"/>
  <pageMargins left="0.70866141732283472" right="0.70866141732283472" top="0.74803149606299213" bottom="0.74803149606299213" header="0.31496062992125984" footer="0.31496062992125984"/>
  <pageSetup paperSize="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topLeftCell="A4" workbookViewId="0">
      <selection activeCell="B28" sqref="B28"/>
    </sheetView>
  </sheetViews>
  <sheetFormatPr baseColWidth="10" defaultRowHeight="10.199999999999999" x14ac:dyDescent="0.25"/>
  <cols>
    <col min="1" max="1" width="33.6640625" style="90" bestFit="1" customWidth="1"/>
    <col min="2" max="2" width="13.33203125" style="90" bestFit="1" customWidth="1"/>
    <col min="3" max="3" width="11.88671875" style="90" bestFit="1" customWidth="1"/>
    <col min="4" max="4" width="12.44140625" style="90" bestFit="1" customWidth="1"/>
    <col min="5" max="5" width="11.109375" style="90" bestFit="1" customWidth="1"/>
    <col min="6" max="16384" width="11.5546875" style="90"/>
  </cols>
  <sheetData>
    <row r="1" spans="1:5" ht="13.2" x14ac:dyDescent="0.25">
      <c r="A1" s="523" t="s">
        <v>722</v>
      </c>
      <c r="B1" s="524"/>
      <c r="C1" s="524"/>
      <c r="D1" s="524"/>
      <c r="E1" s="114" t="s">
        <v>721</v>
      </c>
    </row>
    <row r="2" spans="1:5" ht="13.2" x14ac:dyDescent="0.25">
      <c r="A2" s="523" t="s">
        <v>903</v>
      </c>
      <c r="B2" s="524"/>
      <c r="C2" s="524"/>
      <c r="D2" s="524"/>
      <c r="E2" s="114" t="s">
        <v>902</v>
      </c>
    </row>
    <row r="3" spans="1:5" ht="13.2" x14ac:dyDescent="0.25">
      <c r="A3" s="550"/>
      <c r="B3" s="526"/>
      <c r="C3" s="526"/>
      <c r="D3" s="526"/>
      <c r="E3" s="526"/>
    </row>
    <row r="4" spans="1:5" ht="13.2" x14ac:dyDescent="0.25">
      <c r="A4" s="525" t="s">
        <v>901</v>
      </c>
      <c r="B4" s="526"/>
      <c r="C4" s="526"/>
      <c r="D4" s="526"/>
      <c r="E4" s="526"/>
    </row>
    <row r="5" spans="1:5" x14ac:dyDescent="0.25">
      <c r="A5" s="122" t="s">
        <v>892</v>
      </c>
      <c r="B5" s="121" t="s">
        <v>11</v>
      </c>
      <c r="C5" s="121" t="s">
        <v>10</v>
      </c>
      <c r="D5" s="121" t="s">
        <v>9</v>
      </c>
      <c r="E5" s="121" t="s">
        <v>195</v>
      </c>
    </row>
    <row r="6" spans="1:5" x14ac:dyDescent="0.25">
      <c r="A6" s="113"/>
      <c r="B6" s="113" t="s">
        <v>7</v>
      </c>
      <c r="C6" s="113"/>
      <c r="D6" s="113" t="s">
        <v>891</v>
      </c>
      <c r="E6" s="113" t="s">
        <v>712</v>
      </c>
    </row>
    <row r="7" spans="1:5" x14ac:dyDescent="0.25">
      <c r="A7" s="142" t="s">
        <v>192</v>
      </c>
      <c r="B7" s="160">
        <f>B8+B11+B12+B13+B16+B19</f>
        <v>2297301360.6900001</v>
      </c>
      <c r="C7" s="160">
        <f>C8+C11+C12+C13+C16</f>
        <v>1333396214.0799999</v>
      </c>
      <c r="D7" s="160">
        <f>D8+D11+D12+D13+D16</f>
        <v>14520676.280000001</v>
      </c>
      <c r="E7" s="160">
        <f t="shared" ref="E7:E16" si="0">B7-D7-C7</f>
        <v>949384470.32999992</v>
      </c>
    </row>
    <row r="8" spans="1:5" x14ac:dyDescent="0.25">
      <c r="A8" s="142" t="s">
        <v>900</v>
      </c>
      <c r="B8" s="160">
        <f>B9+B10</f>
        <v>186302883.81999999</v>
      </c>
      <c r="C8" s="160">
        <f>C9+C10</f>
        <v>141578077.37</v>
      </c>
      <c r="D8" s="160">
        <f>D9+D10</f>
        <v>8360081.5700000003</v>
      </c>
      <c r="E8" s="160">
        <f t="shared" si="0"/>
        <v>36364724.879999995</v>
      </c>
    </row>
    <row r="9" spans="1:5" x14ac:dyDescent="0.25">
      <c r="A9" s="102" t="s">
        <v>899</v>
      </c>
      <c r="B9" s="100">
        <f>186256883.82+46000</f>
        <v>186302883.81999999</v>
      </c>
      <c r="C9" s="100">
        <v>141578077.37</v>
      </c>
      <c r="D9" s="100">
        <v>8360081.5700000003</v>
      </c>
      <c r="E9" s="100">
        <f t="shared" si="0"/>
        <v>36364724.879999995</v>
      </c>
    </row>
    <row r="10" spans="1:5" x14ac:dyDescent="0.25">
      <c r="A10" s="102" t="s">
        <v>898</v>
      </c>
      <c r="B10" s="100"/>
      <c r="C10" s="100"/>
      <c r="D10" s="100"/>
      <c r="E10" s="100">
        <f t="shared" si="0"/>
        <v>0</v>
      </c>
    </row>
    <row r="11" spans="1:5" x14ac:dyDescent="0.25">
      <c r="A11" s="142" t="s">
        <v>897</v>
      </c>
      <c r="B11" s="160">
        <v>431200630.80000001</v>
      </c>
      <c r="C11" s="160">
        <v>412943255.35000002</v>
      </c>
      <c r="D11" s="160">
        <v>160594.71</v>
      </c>
      <c r="E11" s="160">
        <f t="shared" si="0"/>
        <v>18096780.74000001</v>
      </c>
    </row>
    <row r="12" spans="1:5" x14ac:dyDescent="0.25">
      <c r="A12" s="142" t="s">
        <v>889</v>
      </c>
      <c r="B12" s="160">
        <v>100000</v>
      </c>
      <c r="C12" s="160">
        <v>0</v>
      </c>
      <c r="D12" s="160">
        <v>0</v>
      </c>
      <c r="E12" s="160">
        <f t="shared" si="0"/>
        <v>100000</v>
      </c>
    </row>
    <row r="13" spans="1:5" x14ac:dyDescent="0.25">
      <c r="A13" s="142" t="s">
        <v>896</v>
      </c>
      <c r="B13" s="160">
        <f>B14+B15</f>
        <v>1046170320.02</v>
      </c>
      <c r="C13" s="160">
        <f>C14+C15</f>
        <v>574873940.00999999</v>
      </c>
      <c r="D13" s="160">
        <f>D14+D15</f>
        <v>6000000</v>
      </c>
      <c r="E13" s="160">
        <f t="shared" si="0"/>
        <v>465296380.00999999</v>
      </c>
    </row>
    <row r="14" spans="1:5" x14ac:dyDescent="0.25">
      <c r="A14" s="125" t="s">
        <v>895</v>
      </c>
      <c r="B14" s="165">
        <v>720505545.01999998</v>
      </c>
      <c r="C14" s="165">
        <v>293295854.52999997</v>
      </c>
      <c r="D14" s="165">
        <v>6000000</v>
      </c>
      <c r="E14" s="165">
        <f t="shared" si="0"/>
        <v>421209690.49000001</v>
      </c>
    </row>
    <row r="15" spans="1:5" x14ac:dyDescent="0.25">
      <c r="A15" s="164" t="s">
        <v>894</v>
      </c>
      <c r="B15" s="107">
        <v>325664775</v>
      </c>
      <c r="C15" s="107">
        <v>281578085.48000002</v>
      </c>
      <c r="D15" s="163">
        <v>0</v>
      </c>
      <c r="E15" s="107">
        <f t="shared" si="0"/>
        <v>44086689.519999981</v>
      </c>
    </row>
    <row r="16" spans="1:5" x14ac:dyDescent="0.25">
      <c r="A16" s="120" t="s">
        <v>884</v>
      </c>
      <c r="B16" s="118">
        <v>278148047</v>
      </c>
      <c r="C16" s="118">
        <v>204000941.34999999</v>
      </c>
      <c r="D16" s="162">
        <v>0</v>
      </c>
      <c r="E16" s="118">
        <f t="shared" si="0"/>
        <v>74147105.650000006</v>
      </c>
    </row>
    <row r="17" spans="1:5" ht="13.2" x14ac:dyDescent="0.25">
      <c r="A17" s="548"/>
      <c r="B17" s="549"/>
      <c r="C17" s="549"/>
      <c r="D17" s="549"/>
      <c r="E17" s="549"/>
    </row>
    <row r="18" spans="1:5" x14ac:dyDescent="0.25">
      <c r="A18" s="159" t="s">
        <v>772</v>
      </c>
      <c r="B18" s="158"/>
      <c r="C18" s="157"/>
      <c r="D18" s="157"/>
      <c r="E18" s="157"/>
    </row>
    <row r="19" spans="1:5" x14ac:dyDescent="0.25">
      <c r="A19" s="140" t="s">
        <v>882</v>
      </c>
      <c r="B19" s="93">
        <v>355379479.05000001</v>
      </c>
      <c r="C19" s="156"/>
      <c r="D19" s="156"/>
      <c r="E19" s="156"/>
    </row>
    <row r="20" spans="1:5" ht="13.2" x14ac:dyDescent="0.25">
      <c r="A20" s="548"/>
      <c r="B20" s="551"/>
      <c r="C20" s="551"/>
      <c r="D20" s="551"/>
      <c r="E20" s="551"/>
    </row>
    <row r="21" spans="1:5" ht="13.2" x14ac:dyDescent="0.25">
      <c r="A21" s="525" t="s">
        <v>893</v>
      </c>
      <c r="B21" s="526"/>
      <c r="C21" s="526"/>
      <c r="D21" s="526"/>
      <c r="E21" s="526"/>
    </row>
    <row r="22" spans="1:5" x14ac:dyDescent="0.25">
      <c r="A22" s="122" t="s">
        <v>892</v>
      </c>
      <c r="B22" s="121" t="s">
        <v>11</v>
      </c>
      <c r="C22" s="121" t="s">
        <v>10</v>
      </c>
      <c r="D22" s="121" t="s">
        <v>9</v>
      </c>
      <c r="E22" s="121" t="s">
        <v>195</v>
      </c>
    </row>
    <row r="23" spans="1:5" x14ac:dyDescent="0.25">
      <c r="A23" s="110"/>
      <c r="B23" s="110" t="s">
        <v>7</v>
      </c>
      <c r="C23" s="110"/>
      <c r="D23" s="110" t="s">
        <v>891</v>
      </c>
      <c r="E23" s="110" t="s">
        <v>712</v>
      </c>
    </row>
    <row r="24" spans="1:5" x14ac:dyDescent="0.25">
      <c r="A24" s="142" t="s">
        <v>192</v>
      </c>
      <c r="B24" s="160">
        <f>B25+B26+B27+B32+B33</f>
        <v>2297301360.6900001</v>
      </c>
      <c r="C24" s="160">
        <f>C25+C26+C27+C32+C33</f>
        <v>1485122779.5999999</v>
      </c>
      <c r="D24" s="160">
        <f>D25+D26+D27+D32+D33</f>
        <v>36800000</v>
      </c>
      <c r="E24" s="160">
        <f t="shared" ref="E24:E33" si="1">B24-D24-C24</f>
        <v>775378581.09000015</v>
      </c>
    </row>
    <row r="25" spans="1:5" x14ac:dyDescent="0.25">
      <c r="A25" s="142" t="s">
        <v>890</v>
      </c>
      <c r="B25" s="160">
        <v>1171503913.9000001</v>
      </c>
      <c r="C25" s="160">
        <v>616742575.67999995</v>
      </c>
      <c r="D25" s="160">
        <v>36800000</v>
      </c>
      <c r="E25" s="160">
        <f t="shared" si="1"/>
        <v>517961338.22000015</v>
      </c>
    </row>
    <row r="26" spans="1:5" x14ac:dyDescent="0.25">
      <c r="A26" s="142" t="s">
        <v>889</v>
      </c>
      <c r="B26" s="160">
        <v>268000</v>
      </c>
      <c r="C26" s="160">
        <v>267558.53000000003</v>
      </c>
      <c r="D26" s="160">
        <v>0</v>
      </c>
      <c r="E26" s="160">
        <f t="shared" si="1"/>
        <v>441.46999999997206</v>
      </c>
    </row>
    <row r="27" spans="1:5" x14ac:dyDescent="0.25">
      <c r="A27" s="142" t="s">
        <v>888</v>
      </c>
      <c r="B27" s="160">
        <f>B28+B29+B30+B31</f>
        <v>505548433.83999997</v>
      </c>
      <c r="C27" s="160">
        <f>C28+C29+C31</f>
        <v>322278738.09000003</v>
      </c>
      <c r="D27" s="160">
        <f>D28+D29+D31</f>
        <v>0</v>
      </c>
      <c r="E27" s="160">
        <f t="shared" si="1"/>
        <v>183269695.74999994</v>
      </c>
    </row>
    <row r="28" spans="1:5" x14ac:dyDescent="0.25">
      <c r="A28" s="125" t="s">
        <v>887</v>
      </c>
      <c r="B28" s="165">
        <v>50668706.710000001</v>
      </c>
      <c r="C28" s="165">
        <v>25494957.73</v>
      </c>
      <c r="D28" s="165">
        <v>0</v>
      </c>
      <c r="E28" s="165">
        <f t="shared" si="1"/>
        <v>25173748.98</v>
      </c>
    </row>
    <row r="29" spans="1:5" x14ac:dyDescent="0.25">
      <c r="A29" s="164" t="s">
        <v>886</v>
      </c>
      <c r="B29" s="107">
        <f>292252700+10576140</f>
        <v>302828840</v>
      </c>
      <c r="C29" s="107">
        <v>296783780.36000001</v>
      </c>
      <c r="D29" s="163">
        <v>0</v>
      </c>
      <c r="E29" s="107">
        <f t="shared" si="1"/>
        <v>6045059.6399999857</v>
      </c>
    </row>
    <row r="30" spans="1:5" x14ac:dyDescent="0.25">
      <c r="A30" s="164" t="s">
        <v>1288</v>
      </c>
      <c r="B30" s="107">
        <v>-10576140</v>
      </c>
      <c r="C30" s="107"/>
      <c r="D30" s="163"/>
      <c r="E30" s="107"/>
    </row>
    <row r="31" spans="1:5" x14ac:dyDescent="0.25">
      <c r="A31" s="164" t="s">
        <v>885</v>
      </c>
      <c r="B31" s="107">
        <v>162627027.13</v>
      </c>
      <c r="C31" s="163"/>
      <c r="D31" s="163"/>
      <c r="E31" s="163">
        <f t="shared" si="1"/>
        <v>162627027.13</v>
      </c>
    </row>
    <row r="32" spans="1:5" x14ac:dyDescent="0.25">
      <c r="A32" s="120" t="s">
        <v>884</v>
      </c>
      <c r="B32" s="118">
        <v>278148047</v>
      </c>
      <c r="C32" s="118">
        <v>204000941.34999999</v>
      </c>
      <c r="D32" s="162">
        <v>0</v>
      </c>
      <c r="E32" s="118">
        <f t="shared" si="1"/>
        <v>74147105.650000006</v>
      </c>
    </row>
    <row r="33" spans="1:5" x14ac:dyDescent="0.25">
      <c r="A33" s="142" t="s">
        <v>883</v>
      </c>
      <c r="B33" s="160">
        <v>341832965.94999999</v>
      </c>
      <c r="C33" s="160">
        <v>341832965.94999999</v>
      </c>
      <c r="D33" s="161"/>
      <c r="E33" s="160">
        <f t="shared" si="1"/>
        <v>0</v>
      </c>
    </row>
    <row r="34" spans="1:5" ht="13.2" x14ac:dyDescent="0.25">
      <c r="A34" s="548"/>
      <c r="B34" s="549"/>
      <c r="C34" s="549"/>
      <c r="D34" s="549"/>
      <c r="E34" s="549"/>
    </row>
    <row r="35" spans="1:5" x14ac:dyDescent="0.25">
      <c r="A35" s="159" t="s">
        <v>772</v>
      </c>
      <c r="B35" s="158"/>
      <c r="C35" s="157"/>
      <c r="D35" s="157"/>
      <c r="E35" s="157"/>
    </row>
    <row r="36" spans="1:5" x14ac:dyDescent="0.25">
      <c r="A36" s="140" t="s">
        <v>882</v>
      </c>
      <c r="B36" s="93"/>
      <c r="C36" s="156"/>
      <c r="D36" s="156"/>
      <c r="E36" s="156"/>
    </row>
    <row r="38" spans="1:5" x14ac:dyDescent="0.25">
      <c r="A38" s="91" t="s">
        <v>881</v>
      </c>
    </row>
    <row r="39" spans="1:5" x14ac:dyDescent="0.25">
      <c r="A39" s="91" t="s">
        <v>880</v>
      </c>
    </row>
    <row r="40" spans="1:5" x14ac:dyDescent="0.25">
      <c r="A40" s="91" t="s">
        <v>879</v>
      </c>
    </row>
  </sheetData>
  <mergeCells count="8">
    <mergeCell ref="A21:E21"/>
    <mergeCell ref="A34:E34"/>
    <mergeCell ref="A1:D1"/>
    <mergeCell ref="A2:D2"/>
    <mergeCell ref="A3:E3"/>
    <mergeCell ref="A4:E4"/>
    <mergeCell ref="A17:E17"/>
    <mergeCell ref="A20:E20"/>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showGridLines="0" topLeftCell="A55" zoomScaleNormal="100" workbookViewId="0">
      <selection activeCell="F7" sqref="F7:F37 F42:F62 F67:F83 F88:F89"/>
    </sheetView>
  </sheetViews>
  <sheetFormatPr baseColWidth="10" defaultRowHeight="10.199999999999999" x14ac:dyDescent="0.25"/>
  <cols>
    <col min="1" max="1" width="10.77734375" style="3" customWidth="1"/>
    <col min="2" max="2" width="60.77734375" style="4" customWidth="1"/>
    <col min="3" max="6" width="15.77734375" style="3" customWidth="1"/>
    <col min="7" max="16384" width="11.5546875" style="3"/>
  </cols>
  <sheetData>
    <row r="1" spans="1:6" ht="13.2" x14ac:dyDescent="0.25">
      <c r="A1" s="449" t="s">
        <v>722</v>
      </c>
      <c r="B1" s="450"/>
      <c r="C1" s="450"/>
      <c r="D1" s="450"/>
      <c r="E1" s="450"/>
      <c r="F1" s="45" t="s">
        <v>721</v>
      </c>
    </row>
    <row r="2" spans="1:6" ht="13.2" x14ac:dyDescent="0.25">
      <c r="A2" s="449" t="s">
        <v>878</v>
      </c>
      <c r="B2" s="450"/>
      <c r="C2" s="450"/>
      <c r="D2" s="450"/>
      <c r="E2" s="450"/>
      <c r="F2" s="45" t="s">
        <v>877</v>
      </c>
    </row>
    <row r="4" spans="1:6" ht="13.2" x14ac:dyDescent="0.25">
      <c r="A4" s="552" t="s">
        <v>876</v>
      </c>
      <c r="B4" s="553"/>
      <c r="C4" s="553"/>
      <c r="D4" s="553"/>
      <c r="E4" s="553"/>
      <c r="F4" s="553"/>
    </row>
    <row r="5" spans="1:6" x14ac:dyDescent="0.25">
      <c r="A5" s="57" t="s">
        <v>809</v>
      </c>
      <c r="B5" s="71" t="s">
        <v>12</v>
      </c>
      <c r="C5" s="48" t="s">
        <v>214</v>
      </c>
      <c r="D5" s="48" t="s">
        <v>875</v>
      </c>
      <c r="E5" s="48" t="s">
        <v>9</v>
      </c>
      <c r="F5" s="48" t="s">
        <v>8</v>
      </c>
    </row>
    <row r="6" spans="1:6" x14ac:dyDescent="0.25">
      <c r="A6" s="155" t="s">
        <v>831</v>
      </c>
      <c r="B6" s="70"/>
      <c r="C6" s="82" t="s">
        <v>7</v>
      </c>
      <c r="D6" s="82"/>
      <c r="E6" s="82" t="s">
        <v>6</v>
      </c>
      <c r="F6" s="82" t="s">
        <v>5</v>
      </c>
    </row>
    <row r="7" spans="1:6" x14ac:dyDescent="0.25">
      <c r="A7" s="154"/>
      <c r="B7" s="83" t="s">
        <v>192</v>
      </c>
      <c r="C7" s="153">
        <v>175187214.69999999</v>
      </c>
      <c r="D7" s="153">
        <v>141311637</v>
      </c>
      <c r="E7" s="153">
        <v>8326057.6799999997</v>
      </c>
      <c r="F7" s="153">
        <f t="shared" ref="F7:F37" si="0">C7-(D7+E7)</f>
        <v>25549520.019999981</v>
      </c>
    </row>
    <row r="8" spans="1:6" x14ac:dyDescent="0.25">
      <c r="A8" s="150" t="s">
        <v>211</v>
      </c>
      <c r="B8" s="149" t="s">
        <v>872</v>
      </c>
      <c r="C8" s="148">
        <v>12650741.49</v>
      </c>
      <c r="D8" s="148">
        <v>7036944.1900000004</v>
      </c>
      <c r="E8" s="148">
        <v>2654207.38</v>
      </c>
      <c r="F8" s="148">
        <f t="shared" si="0"/>
        <v>2959589.92</v>
      </c>
    </row>
    <row r="9" spans="1:6" x14ac:dyDescent="0.25">
      <c r="A9" s="28" t="s">
        <v>509</v>
      </c>
      <c r="B9" s="27" t="s">
        <v>110</v>
      </c>
      <c r="C9" s="77">
        <v>7650428.9299999997</v>
      </c>
      <c r="D9" s="77">
        <v>3843828.14</v>
      </c>
      <c r="E9" s="77">
        <v>1970417.16</v>
      </c>
      <c r="F9" s="77">
        <f t="shared" si="0"/>
        <v>1836183.63</v>
      </c>
    </row>
    <row r="10" spans="1:6" x14ac:dyDescent="0.25">
      <c r="A10" s="28" t="s">
        <v>588</v>
      </c>
      <c r="B10" s="27" t="s">
        <v>108</v>
      </c>
      <c r="C10" s="77">
        <v>722587.36</v>
      </c>
      <c r="D10" s="77">
        <v>0</v>
      </c>
      <c r="E10" s="77">
        <v>0</v>
      </c>
      <c r="F10" s="77">
        <f t="shared" si="0"/>
        <v>722587.36</v>
      </c>
    </row>
    <row r="11" spans="1:6" x14ac:dyDescent="0.25">
      <c r="A11" s="28" t="s">
        <v>587</v>
      </c>
      <c r="B11" s="27" t="s">
        <v>586</v>
      </c>
      <c r="C11" s="77">
        <v>4277725.2</v>
      </c>
      <c r="D11" s="77">
        <v>3193116.05</v>
      </c>
      <c r="E11" s="77">
        <v>683790.22</v>
      </c>
      <c r="F11" s="77">
        <f t="shared" si="0"/>
        <v>400818.93000000063</v>
      </c>
    </row>
    <row r="12" spans="1:6" x14ac:dyDescent="0.25">
      <c r="A12" s="150" t="s">
        <v>209</v>
      </c>
      <c r="B12" s="149" t="s">
        <v>871</v>
      </c>
      <c r="C12" s="148">
        <v>32801430.539999999</v>
      </c>
      <c r="D12" s="148">
        <v>27307361.329999998</v>
      </c>
      <c r="E12" s="148">
        <v>3904202.1</v>
      </c>
      <c r="F12" s="148">
        <f t="shared" si="0"/>
        <v>1589867.1099999994</v>
      </c>
    </row>
    <row r="13" spans="1:6" x14ac:dyDescent="0.25">
      <c r="A13" s="28" t="s">
        <v>585</v>
      </c>
      <c r="B13" s="27" t="s">
        <v>584</v>
      </c>
      <c r="C13" s="77">
        <v>4674715</v>
      </c>
      <c r="D13" s="77">
        <v>4276260</v>
      </c>
      <c r="E13" s="77">
        <v>0</v>
      </c>
      <c r="F13" s="77">
        <f t="shared" si="0"/>
        <v>398455</v>
      </c>
    </row>
    <row r="14" spans="1:6" x14ac:dyDescent="0.25">
      <c r="A14" s="28" t="s">
        <v>581</v>
      </c>
      <c r="B14" s="27" t="s">
        <v>580</v>
      </c>
      <c r="C14" s="77">
        <v>628605.1</v>
      </c>
      <c r="D14" s="77">
        <v>628605.1</v>
      </c>
      <c r="E14" s="77">
        <v>0</v>
      </c>
      <c r="F14" s="77">
        <f t="shared" si="0"/>
        <v>0</v>
      </c>
    </row>
    <row r="15" spans="1:6" ht="20.399999999999999" x14ac:dyDescent="0.25">
      <c r="A15" s="28" t="s">
        <v>579</v>
      </c>
      <c r="B15" s="27" t="s">
        <v>578</v>
      </c>
      <c r="C15" s="77">
        <v>120000</v>
      </c>
      <c r="D15" s="77">
        <v>4310.93</v>
      </c>
      <c r="E15" s="77">
        <v>0</v>
      </c>
      <c r="F15" s="77">
        <f t="shared" si="0"/>
        <v>115689.07</v>
      </c>
    </row>
    <row r="16" spans="1:6" x14ac:dyDescent="0.25">
      <c r="A16" s="28" t="s">
        <v>577</v>
      </c>
      <c r="B16" s="27" t="s">
        <v>576</v>
      </c>
      <c r="C16" s="77">
        <v>284154.71000000002</v>
      </c>
      <c r="D16" s="77">
        <v>284154.7</v>
      </c>
      <c r="E16" s="77">
        <v>0</v>
      </c>
      <c r="F16" s="77">
        <f t="shared" si="0"/>
        <v>1.0000000009313226E-2</v>
      </c>
    </row>
    <row r="17" spans="1:6" x14ac:dyDescent="0.25">
      <c r="A17" s="28" t="s">
        <v>575</v>
      </c>
      <c r="B17" s="27" t="s">
        <v>574</v>
      </c>
      <c r="C17" s="77">
        <v>3718.35</v>
      </c>
      <c r="D17" s="77">
        <v>3718.35</v>
      </c>
      <c r="E17" s="77">
        <v>0</v>
      </c>
      <c r="F17" s="77">
        <f t="shared" si="0"/>
        <v>0</v>
      </c>
    </row>
    <row r="18" spans="1:6" x14ac:dyDescent="0.25">
      <c r="A18" s="28" t="s">
        <v>573</v>
      </c>
      <c r="B18" s="27" t="s">
        <v>572</v>
      </c>
      <c r="C18" s="77">
        <v>325034.18</v>
      </c>
      <c r="D18" s="77">
        <v>252873.4</v>
      </c>
      <c r="E18" s="77">
        <v>9960</v>
      </c>
      <c r="F18" s="77">
        <f t="shared" si="0"/>
        <v>62200.77999999997</v>
      </c>
    </row>
    <row r="19" spans="1:6" x14ac:dyDescent="0.25">
      <c r="A19" s="28" t="s">
        <v>571</v>
      </c>
      <c r="B19" s="27" t="s">
        <v>570</v>
      </c>
      <c r="C19" s="77">
        <v>1764660.59</v>
      </c>
      <c r="D19" s="77">
        <v>691546.6</v>
      </c>
      <c r="E19" s="77">
        <v>631633.23</v>
      </c>
      <c r="F19" s="77">
        <f t="shared" si="0"/>
        <v>441480.76</v>
      </c>
    </row>
    <row r="20" spans="1:6" x14ac:dyDescent="0.25">
      <c r="A20" s="28" t="s">
        <v>569</v>
      </c>
      <c r="B20" s="27" t="s">
        <v>568</v>
      </c>
      <c r="C20" s="77">
        <v>557807.94999999995</v>
      </c>
      <c r="D20" s="77">
        <v>429797.73</v>
      </c>
      <c r="E20" s="77">
        <v>99418.94</v>
      </c>
      <c r="F20" s="77">
        <f t="shared" si="0"/>
        <v>28591.280000000028</v>
      </c>
    </row>
    <row r="21" spans="1:6" ht="20.399999999999999" x14ac:dyDescent="0.25">
      <c r="A21" s="28" t="s">
        <v>567</v>
      </c>
      <c r="B21" s="27" t="s">
        <v>566</v>
      </c>
      <c r="C21" s="77">
        <v>104859.86</v>
      </c>
      <c r="D21" s="77">
        <v>16503.849999999999</v>
      </c>
      <c r="E21" s="77">
        <v>0</v>
      </c>
      <c r="F21" s="77">
        <f t="shared" si="0"/>
        <v>88356.010000000009</v>
      </c>
    </row>
    <row r="22" spans="1:6" x14ac:dyDescent="0.25">
      <c r="A22" s="28" t="s">
        <v>565</v>
      </c>
      <c r="B22" s="27" t="s">
        <v>564</v>
      </c>
      <c r="C22" s="77">
        <v>708728.95</v>
      </c>
      <c r="D22" s="77">
        <v>708728.95</v>
      </c>
      <c r="E22" s="77">
        <v>0</v>
      </c>
      <c r="F22" s="77">
        <f t="shared" si="0"/>
        <v>0</v>
      </c>
    </row>
    <row r="23" spans="1:6" x14ac:dyDescent="0.25">
      <c r="A23" s="28" t="s">
        <v>156</v>
      </c>
      <c r="B23" s="27" t="s">
        <v>155</v>
      </c>
      <c r="C23" s="77">
        <v>454779.91</v>
      </c>
      <c r="D23" s="77">
        <v>279866.39</v>
      </c>
      <c r="E23" s="77">
        <v>156522.96</v>
      </c>
      <c r="F23" s="77">
        <f t="shared" si="0"/>
        <v>18390.559999999998</v>
      </c>
    </row>
    <row r="24" spans="1:6" x14ac:dyDescent="0.25">
      <c r="A24" s="28" t="s">
        <v>563</v>
      </c>
      <c r="B24" s="27" t="s">
        <v>562</v>
      </c>
      <c r="C24" s="77">
        <v>18932959.93</v>
      </c>
      <c r="D24" s="77">
        <v>16064894.35</v>
      </c>
      <c r="E24" s="77">
        <v>2565415.0699999998</v>
      </c>
      <c r="F24" s="77">
        <f t="shared" si="0"/>
        <v>302650.51000000164</v>
      </c>
    </row>
    <row r="25" spans="1:6" x14ac:dyDescent="0.25">
      <c r="A25" s="28" t="s">
        <v>561</v>
      </c>
      <c r="B25" s="27" t="s">
        <v>560</v>
      </c>
      <c r="C25" s="77">
        <v>943762.06</v>
      </c>
      <c r="D25" s="77">
        <v>943677.02</v>
      </c>
      <c r="E25" s="77">
        <v>0</v>
      </c>
      <c r="F25" s="77">
        <f t="shared" si="0"/>
        <v>85.040000000037253</v>
      </c>
    </row>
    <row r="26" spans="1:6" ht="20.399999999999999" x14ac:dyDescent="0.25">
      <c r="A26" s="28" t="s">
        <v>559</v>
      </c>
      <c r="B26" s="27" t="s">
        <v>558</v>
      </c>
      <c r="C26" s="77">
        <v>2786438.01</v>
      </c>
      <c r="D26" s="77">
        <v>2302160.0099999998</v>
      </c>
      <c r="E26" s="77">
        <v>441251.9</v>
      </c>
      <c r="F26" s="77">
        <f t="shared" si="0"/>
        <v>43026.100000000093</v>
      </c>
    </row>
    <row r="27" spans="1:6" x14ac:dyDescent="0.25">
      <c r="A27" s="28" t="s">
        <v>557</v>
      </c>
      <c r="B27" s="27" t="s">
        <v>556</v>
      </c>
      <c r="C27" s="77">
        <v>365000</v>
      </c>
      <c r="D27" s="77">
        <v>350717.38</v>
      </c>
      <c r="E27" s="77">
        <v>0</v>
      </c>
      <c r="F27" s="77">
        <f t="shared" si="0"/>
        <v>14282.619999999995</v>
      </c>
    </row>
    <row r="28" spans="1:6" x14ac:dyDescent="0.25">
      <c r="A28" s="28" t="s">
        <v>555</v>
      </c>
      <c r="B28" s="27" t="s">
        <v>30</v>
      </c>
      <c r="C28" s="77">
        <v>123116.09</v>
      </c>
      <c r="D28" s="77">
        <v>64666.68</v>
      </c>
      <c r="E28" s="77">
        <v>0</v>
      </c>
      <c r="F28" s="77">
        <f t="shared" si="0"/>
        <v>58449.409999999996</v>
      </c>
    </row>
    <row r="29" spans="1:6" x14ac:dyDescent="0.25">
      <c r="A29" s="28" t="s">
        <v>554</v>
      </c>
      <c r="B29" s="27" t="s">
        <v>553</v>
      </c>
      <c r="C29" s="77">
        <v>23089.85</v>
      </c>
      <c r="D29" s="77">
        <v>4879.8900000000003</v>
      </c>
      <c r="E29" s="77">
        <v>0</v>
      </c>
      <c r="F29" s="77">
        <f t="shared" si="0"/>
        <v>18209.96</v>
      </c>
    </row>
    <row r="30" spans="1:6" x14ac:dyDescent="0.25">
      <c r="A30" s="150" t="s">
        <v>822</v>
      </c>
      <c r="B30" s="149" t="s">
        <v>870</v>
      </c>
      <c r="C30" s="148"/>
      <c r="D30" s="148"/>
      <c r="E30" s="148"/>
      <c r="F30" s="148">
        <f t="shared" si="0"/>
        <v>0</v>
      </c>
    </row>
    <row r="31" spans="1:6" x14ac:dyDescent="0.25">
      <c r="A31" s="152" t="s">
        <v>208</v>
      </c>
      <c r="B31" s="151" t="s">
        <v>869</v>
      </c>
      <c r="C31" s="58">
        <v>129735042.67</v>
      </c>
      <c r="D31" s="58">
        <v>106967331.48</v>
      </c>
      <c r="E31" s="58">
        <v>1767648.2</v>
      </c>
      <c r="F31" s="58">
        <f t="shared" si="0"/>
        <v>21000062.989999995</v>
      </c>
    </row>
    <row r="32" spans="1:6" x14ac:dyDescent="0.25">
      <c r="A32" s="28" t="s">
        <v>493</v>
      </c>
      <c r="B32" s="27" t="s">
        <v>492</v>
      </c>
      <c r="C32" s="77">
        <v>116368084.61</v>
      </c>
      <c r="D32" s="77">
        <v>99227410.349999994</v>
      </c>
      <c r="E32" s="77">
        <v>1190952.04</v>
      </c>
      <c r="F32" s="77">
        <f t="shared" si="0"/>
        <v>15949722.219999999</v>
      </c>
    </row>
    <row r="33" spans="1:6" x14ac:dyDescent="0.25">
      <c r="A33" s="28" t="s">
        <v>552</v>
      </c>
      <c r="B33" s="27" t="s">
        <v>551</v>
      </c>
      <c r="C33" s="77">
        <v>2305451.59</v>
      </c>
      <c r="D33" s="77">
        <v>1082878.22</v>
      </c>
      <c r="E33" s="77">
        <v>483549.28</v>
      </c>
      <c r="F33" s="77">
        <f t="shared" si="0"/>
        <v>739024.08999999985</v>
      </c>
    </row>
    <row r="34" spans="1:6" x14ac:dyDescent="0.25">
      <c r="A34" s="28" t="s">
        <v>550</v>
      </c>
      <c r="B34" s="27" t="s">
        <v>549</v>
      </c>
      <c r="C34" s="77">
        <v>9949260.4499999993</v>
      </c>
      <c r="D34" s="77">
        <v>5672692.25</v>
      </c>
      <c r="E34" s="77">
        <v>93146.880000000005</v>
      </c>
      <c r="F34" s="77">
        <f t="shared" si="0"/>
        <v>4183421.3199999994</v>
      </c>
    </row>
    <row r="35" spans="1:6" x14ac:dyDescent="0.25">
      <c r="A35" s="28" t="s">
        <v>548</v>
      </c>
      <c r="B35" s="27" t="s">
        <v>547</v>
      </c>
      <c r="C35" s="77">
        <v>655508.88</v>
      </c>
      <c r="D35" s="77">
        <v>610311.96</v>
      </c>
      <c r="E35" s="77">
        <v>0</v>
      </c>
      <c r="F35" s="77">
        <f t="shared" si="0"/>
        <v>45196.920000000042</v>
      </c>
    </row>
    <row r="36" spans="1:6" ht="20.399999999999999" x14ac:dyDescent="0.25">
      <c r="A36" s="28" t="s">
        <v>546</v>
      </c>
      <c r="B36" s="27" t="s">
        <v>545</v>
      </c>
      <c r="C36" s="77">
        <v>10000</v>
      </c>
      <c r="D36" s="77">
        <v>4963</v>
      </c>
      <c r="E36" s="77">
        <v>0</v>
      </c>
      <c r="F36" s="77">
        <f t="shared" si="0"/>
        <v>5037</v>
      </c>
    </row>
    <row r="37" spans="1:6" ht="20.399999999999999" x14ac:dyDescent="0.25">
      <c r="A37" s="31" t="s">
        <v>544</v>
      </c>
      <c r="B37" s="30" t="s">
        <v>543</v>
      </c>
      <c r="C37" s="58">
        <v>446737.14</v>
      </c>
      <c r="D37" s="58">
        <v>369075.7</v>
      </c>
      <c r="E37" s="58">
        <v>0</v>
      </c>
      <c r="F37" s="58">
        <f t="shared" si="0"/>
        <v>77661.440000000002</v>
      </c>
    </row>
    <row r="38" spans="1:6" x14ac:dyDescent="0.25">
      <c r="A38" s="67" t="s">
        <v>695</v>
      </c>
    </row>
    <row r="39" spans="1:6" ht="13.2" x14ac:dyDescent="0.25">
      <c r="A39" s="552" t="s">
        <v>874</v>
      </c>
      <c r="B39" s="553"/>
      <c r="C39" s="553"/>
      <c r="D39" s="553"/>
      <c r="E39" s="553"/>
      <c r="F39" s="553"/>
    </row>
    <row r="40" spans="1:6" x14ac:dyDescent="0.25">
      <c r="A40" s="57" t="s">
        <v>809</v>
      </c>
      <c r="B40" s="71" t="s">
        <v>12</v>
      </c>
      <c r="C40" s="48" t="s">
        <v>11</v>
      </c>
      <c r="D40" s="48" t="s">
        <v>10</v>
      </c>
      <c r="E40" s="48" t="s">
        <v>9</v>
      </c>
      <c r="F40" s="48" t="s">
        <v>195</v>
      </c>
    </row>
    <row r="41" spans="1:6" x14ac:dyDescent="0.25">
      <c r="A41" s="56" t="s">
        <v>831</v>
      </c>
      <c r="B41" s="83"/>
      <c r="C41" s="44" t="s">
        <v>7</v>
      </c>
      <c r="D41" s="44"/>
      <c r="E41" s="44" t="s">
        <v>6</v>
      </c>
      <c r="F41" s="44" t="s">
        <v>194</v>
      </c>
    </row>
    <row r="42" spans="1:6" x14ac:dyDescent="0.25">
      <c r="A42" s="150" t="s">
        <v>210</v>
      </c>
      <c r="B42" s="149" t="s">
        <v>861</v>
      </c>
      <c r="C42" s="148">
        <v>431052908.99000001</v>
      </c>
      <c r="D42" s="148">
        <v>412943255.35000002</v>
      </c>
      <c r="E42" s="148">
        <v>160594.71</v>
      </c>
      <c r="F42" s="148">
        <f t="shared" ref="F42:F62" si="1">C42-(D42+E42)</f>
        <v>17949058.930000007</v>
      </c>
    </row>
    <row r="43" spans="1:6" x14ac:dyDescent="0.25">
      <c r="A43" s="28" t="s">
        <v>508</v>
      </c>
      <c r="B43" s="27" t="s">
        <v>532</v>
      </c>
      <c r="C43" s="77">
        <v>17356623.59</v>
      </c>
      <c r="D43" s="77">
        <v>17281623.59</v>
      </c>
      <c r="E43" s="77">
        <v>0</v>
      </c>
      <c r="F43" s="77">
        <f t="shared" si="1"/>
        <v>75000</v>
      </c>
    </row>
    <row r="44" spans="1:6" x14ac:dyDescent="0.25">
      <c r="A44" s="28" t="s">
        <v>542</v>
      </c>
      <c r="B44" s="27" t="s">
        <v>541</v>
      </c>
      <c r="C44" s="77">
        <v>900035.63</v>
      </c>
      <c r="D44" s="77">
        <v>766600</v>
      </c>
      <c r="E44" s="77">
        <v>0</v>
      </c>
      <c r="F44" s="77">
        <f t="shared" si="1"/>
        <v>133435.63</v>
      </c>
    </row>
    <row r="45" spans="1:6" x14ac:dyDescent="0.25">
      <c r="A45" s="28" t="s">
        <v>540</v>
      </c>
      <c r="B45" s="27" t="s">
        <v>539</v>
      </c>
      <c r="C45" s="77">
        <v>126143.64</v>
      </c>
      <c r="D45" s="77">
        <v>29262.880000000001</v>
      </c>
      <c r="E45" s="77">
        <v>0</v>
      </c>
      <c r="F45" s="77">
        <f t="shared" si="1"/>
        <v>96880.76</v>
      </c>
    </row>
    <row r="46" spans="1:6" x14ac:dyDescent="0.25">
      <c r="A46" s="28" t="s">
        <v>538</v>
      </c>
      <c r="B46" s="27" t="s">
        <v>532</v>
      </c>
      <c r="C46" s="77">
        <v>24013250.030000001</v>
      </c>
      <c r="D46" s="77">
        <v>23560720.949999999</v>
      </c>
      <c r="E46" s="77">
        <v>0</v>
      </c>
      <c r="F46" s="77">
        <f t="shared" si="1"/>
        <v>452529.08000000194</v>
      </c>
    </row>
    <row r="47" spans="1:6" x14ac:dyDescent="0.25">
      <c r="A47" s="28" t="s">
        <v>537</v>
      </c>
      <c r="B47" s="27" t="s">
        <v>533</v>
      </c>
      <c r="C47" s="77">
        <v>2685454</v>
      </c>
      <c r="D47" s="77">
        <v>1935390.94</v>
      </c>
      <c r="E47" s="77">
        <v>5300</v>
      </c>
      <c r="F47" s="77">
        <f t="shared" si="1"/>
        <v>744763.06</v>
      </c>
    </row>
    <row r="48" spans="1:6" x14ac:dyDescent="0.25">
      <c r="A48" s="28" t="s">
        <v>536</v>
      </c>
      <c r="B48" s="27" t="s">
        <v>502</v>
      </c>
      <c r="C48" s="77">
        <v>109496282.87</v>
      </c>
      <c r="D48" s="77">
        <v>105567699.11</v>
      </c>
      <c r="E48" s="77">
        <v>68064.710000000006</v>
      </c>
      <c r="F48" s="77">
        <f t="shared" si="1"/>
        <v>3860519.0500000119</v>
      </c>
    </row>
    <row r="49" spans="1:6" x14ac:dyDescent="0.25">
      <c r="A49" s="28" t="s">
        <v>535</v>
      </c>
      <c r="B49" s="27" t="s">
        <v>533</v>
      </c>
      <c r="C49" s="77">
        <v>1277414.1399999999</v>
      </c>
      <c r="D49" s="77">
        <v>823656.07</v>
      </c>
      <c r="E49" s="77">
        <v>0</v>
      </c>
      <c r="F49" s="77">
        <f t="shared" si="1"/>
        <v>453758.06999999995</v>
      </c>
    </row>
    <row r="50" spans="1:6" x14ac:dyDescent="0.25">
      <c r="A50" s="28" t="s">
        <v>507</v>
      </c>
      <c r="B50" s="27" t="s">
        <v>502</v>
      </c>
      <c r="C50" s="77">
        <v>8646374.8699999992</v>
      </c>
      <c r="D50" s="77">
        <v>7951314.1500000004</v>
      </c>
      <c r="E50" s="77">
        <v>8746</v>
      </c>
      <c r="F50" s="77">
        <f t="shared" si="1"/>
        <v>686314.71999999881</v>
      </c>
    </row>
    <row r="51" spans="1:6" x14ac:dyDescent="0.25">
      <c r="A51" s="28" t="s">
        <v>534</v>
      </c>
      <c r="B51" s="27" t="s">
        <v>533</v>
      </c>
      <c r="C51" s="77">
        <v>64742031.32</v>
      </c>
      <c r="D51" s="77">
        <v>64636117</v>
      </c>
      <c r="E51" s="77">
        <v>0</v>
      </c>
      <c r="F51" s="77">
        <f t="shared" si="1"/>
        <v>105914.3200000003</v>
      </c>
    </row>
    <row r="52" spans="1:6" x14ac:dyDescent="0.25">
      <c r="A52" s="28" t="s">
        <v>506</v>
      </c>
      <c r="B52" s="27" t="s">
        <v>532</v>
      </c>
      <c r="C52" s="77">
        <v>15330064.289999999</v>
      </c>
      <c r="D52" s="77">
        <v>15133205.27</v>
      </c>
      <c r="E52" s="77">
        <v>0</v>
      </c>
      <c r="F52" s="77">
        <f t="shared" si="1"/>
        <v>196859.01999999955</v>
      </c>
    </row>
    <row r="53" spans="1:6" x14ac:dyDescent="0.25">
      <c r="A53" s="28" t="s">
        <v>505</v>
      </c>
      <c r="B53" s="27" t="s">
        <v>531</v>
      </c>
      <c r="C53" s="77">
        <v>341125</v>
      </c>
      <c r="D53" s="77">
        <v>341125</v>
      </c>
      <c r="E53" s="77">
        <v>0</v>
      </c>
      <c r="F53" s="77">
        <f t="shared" si="1"/>
        <v>0</v>
      </c>
    </row>
    <row r="54" spans="1:6" x14ac:dyDescent="0.25">
      <c r="A54" s="28" t="s">
        <v>503</v>
      </c>
      <c r="B54" s="27" t="s">
        <v>498</v>
      </c>
      <c r="C54" s="77">
        <v>17476694.34</v>
      </c>
      <c r="D54" s="77">
        <v>16196307.51</v>
      </c>
      <c r="E54" s="77">
        <v>0</v>
      </c>
      <c r="F54" s="77">
        <f t="shared" si="1"/>
        <v>1280386.83</v>
      </c>
    </row>
    <row r="55" spans="1:6" x14ac:dyDescent="0.25">
      <c r="A55" s="28" t="s">
        <v>530</v>
      </c>
      <c r="B55" s="27" t="s">
        <v>527</v>
      </c>
      <c r="C55" s="77">
        <v>0</v>
      </c>
      <c r="D55" s="77">
        <v>0</v>
      </c>
      <c r="E55" s="77">
        <v>0</v>
      </c>
      <c r="F55" s="77">
        <f t="shared" si="1"/>
        <v>0</v>
      </c>
    </row>
    <row r="56" spans="1:6" x14ac:dyDescent="0.25">
      <c r="A56" s="28" t="s">
        <v>501</v>
      </c>
      <c r="B56" s="27" t="s">
        <v>500</v>
      </c>
      <c r="C56" s="77">
        <v>6258990.9500000002</v>
      </c>
      <c r="D56" s="77">
        <v>5441782</v>
      </c>
      <c r="E56" s="77">
        <v>0</v>
      </c>
      <c r="F56" s="77">
        <f t="shared" si="1"/>
        <v>817208.95000000019</v>
      </c>
    </row>
    <row r="57" spans="1:6" x14ac:dyDescent="0.25">
      <c r="A57" s="28" t="s">
        <v>499</v>
      </c>
      <c r="B57" s="27" t="s">
        <v>498</v>
      </c>
      <c r="C57" s="77">
        <v>59884319.850000001</v>
      </c>
      <c r="D57" s="77">
        <v>57201642.289999999</v>
      </c>
      <c r="E57" s="77">
        <v>75000</v>
      </c>
      <c r="F57" s="77">
        <f t="shared" si="1"/>
        <v>2607677.5600000024</v>
      </c>
    </row>
    <row r="58" spans="1:6" x14ac:dyDescent="0.25">
      <c r="A58" s="28" t="s">
        <v>497</v>
      </c>
      <c r="B58" s="27" t="s">
        <v>496</v>
      </c>
      <c r="C58" s="77">
        <v>32790494.600000001</v>
      </c>
      <c r="D58" s="77">
        <v>28269401.41</v>
      </c>
      <c r="E58" s="77">
        <v>3484</v>
      </c>
      <c r="F58" s="77">
        <f t="shared" si="1"/>
        <v>4517609.1900000013</v>
      </c>
    </row>
    <row r="59" spans="1:6" x14ac:dyDescent="0.25">
      <c r="A59" s="28" t="s">
        <v>529</v>
      </c>
      <c r="B59" s="27" t="s">
        <v>498</v>
      </c>
      <c r="C59" s="77">
        <v>59880372.509999998</v>
      </c>
      <c r="D59" s="77">
        <v>58156449.490000002</v>
      </c>
      <c r="E59" s="77">
        <v>0</v>
      </c>
      <c r="F59" s="77">
        <f t="shared" si="1"/>
        <v>1723923.0199999958</v>
      </c>
    </row>
    <row r="60" spans="1:6" x14ac:dyDescent="0.25">
      <c r="A60" s="28" t="s">
        <v>528</v>
      </c>
      <c r="B60" s="27" t="s">
        <v>527</v>
      </c>
      <c r="C60" s="77">
        <v>0</v>
      </c>
      <c r="D60" s="77">
        <v>0</v>
      </c>
      <c r="E60" s="77">
        <v>0</v>
      </c>
      <c r="F60" s="77">
        <f t="shared" si="1"/>
        <v>0</v>
      </c>
    </row>
    <row r="61" spans="1:6" x14ac:dyDescent="0.25">
      <c r="A61" s="28" t="s">
        <v>526</v>
      </c>
      <c r="B61" s="27" t="s">
        <v>525</v>
      </c>
      <c r="C61" s="77">
        <v>7588422.0599999996</v>
      </c>
      <c r="D61" s="77">
        <v>7412493.9699999997</v>
      </c>
      <c r="E61" s="77">
        <v>0</v>
      </c>
      <c r="F61" s="77">
        <f t="shared" si="1"/>
        <v>175928.08999999985</v>
      </c>
    </row>
    <row r="62" spans="1:6" x14ac:dyDescent="0.25">
      <c r="A62" s="31" t="s">
        <v>495</v>
      </c>
      <c r="B62" s="30" t="s">
        <v>498</v>
      </c>
      <c r="C62" s="58">
        <v>2258815.2999999998</v>
      </c>
      <c r="D62" s="58">
        <v>2238463.7200000002</v>
      </c>
      <c r="E62" s="58">
        <v>0</v>
      </c>
      <c r="F62" s="58">
        <f t="shared" si="1"/>
        <v>20351.579999999609</v>
      </c>
    </row>
    <row r="63" spans="1:6" x14ac:dyDescent="0.25">
      <c r="A63" s="67" t="s">
        <v>695</v>
      </c>
    </row>
    <row r="64" spans="1:6" ht="13.2" x14ac:dyDescent="0.25">
      <c r="A64" s="552" t="s">
        <v>873</v>
      </c>
      <c r="B64" s="553"/>
      <c r="C64" s="553"/>
      <c r="D64" s="553"/>
      <c r="E64" s="553"/>
      <c r="F64" s="553"/>
    </row>
    <row r="65" spans="1:6" x14ac:dyDescent="0.25">
      <c r="A65" s="57" t="s">
        <v>809</v>
      </c>
      <c r="B65" s="71" t="s">
        <v>12</v>
      </c>
      <c r="C65" s="48" t="s">
        <v>11</v>
      </c>
      <c r="D65" s="48" t="s">
        <v>10</v>
      </c>
      <c r="E65" s="48" t="s">
        <v>9</v>
      </c>
      <c r="F65" s="48" t="s">
        <v>195</v>
      </c>
    </row>
    <row r="66" spans="1:6" x14ac:dyDescent="0.25">
      <c r="A66" s="155" t="s">
        <v>831</v>
      </c>
      <c r="B66" s="70"/>
      <c r="C66" s="82" t="s">
        <v>7</v>
      </c>
      <c r="D66" s="82"/>
      <c r="E66" s="82" t="s">
        <v>6</v>
      </c>
      <c r="F66" s="82" t="s">
        <v>194</v>
      </c>
    </row>
    <row r="67" spans="1:6" x14ac:dyDescent="0.25">
      <c r="A67" s="154"/>
      <c r="B67" s="83" t="s">
        <v>192</v>
      </c>
      <c r="C67" s="153">
        <v>11069669.119999999</v>
      </c>
      <c r="D67" s="153">
        <v>266440.37</v>
      </c>
      <c r="E67" s="153">
        <v>34023.89</v>
      </c>
      <c r="F67" s="153">
        <f t="shared" ref="F67:F83" si="2">C67-(D67+E67)</f>
        <v>10769204.859999999</v>
      </c>
    </row>
    <row r="68" spans="1:6" x14ac:dyDescent="0.25">
      <c r="A68" s="150" t="s">
        <v>211</v>
      </c>
      <c r="B68" s="149" t="s">
        <v>872</v>
      </c>
      <c r="C68" s="148">
        <v>27000</v>
      </c>
      <c r="D68" s="148">
        <v>0</v>
      </c>
      <c r="E68" s="148">
        <v>27000</v>
      </c>
      <c r="F68" s="148">
        <f t="shared" si="2"/>
        <v>0</v>
      </c>
    </row>
    <row r="69" spans="1:6" x14ac:dyDescent="0.25">
      <c r="A69" s="28" t="s">
        <v>509</v>
      </c>
      <c r="B69" s="27" t="s">
        <v>110</v>
      </c>
      <c r="C69" s="77">
        <v>2000</v>
      </c>
      <c r="D69" s="77">
        <v>0</v>
      </c>
      <c r="E69" s="77">
        <v>2000</v>
      </c>
      <c r="F69" s="77">
        <f t="shared" si="2"/>
        <v>0</v>
      </c>
    </row>
    <row r="70" spans="1:6" x14ac:dyDescent="0.25">
      <c r="A70" s="28" t="s">
        <v>588</v>
      </c>
      <c r="B70" s="27" t="s">
        <v>108</v>
      </c>
      <c r="C70" s="77">
        <v>25000</v>
      </c>
      <c r="D70" s="77">
        <v>0</v>
      </c>
      <c r="E70" s="77">
        <v>25000</v>
      </c>
      <c r="F70" s="77">
        <f t="shared" si="2"/>
        <v>0</v>
      </c>
    </row>
    <row r="71" spans="1:6" x14ac:dyDescent="0.25">
      <c r="A71" s="150" t="s">
        <v>209</v>
      </c>
      <c r="B71" s="149" t="s">
        <v>871</v>
      </c>
      <c r="C71" s="148">
        <v>160472.14000000001</v>
      </c>
      <c r="D71" s="148">
        <v>105305.60000000001</v>
      </c>
      <c r="E71" s="148">
        <v>7023.89</v>
      </c>
      <c r="F71" s="148">
        <f t="shared" si="2"/>
        <v>48142.650000000009</v>
      </c>
    </row>
    <row r="72" spans="1:6" x14ac:dyDescent="0.25">
      <c r="A72" s="28" t="s">
        <v>583</v>
      </c>
      <c r="B72" s="27" t="s">
        <v>582</v>
      </c>
      <c r="C72" s="77">
        <v>105852.31</v>
      </c>
      <c r="D72" s="77">
        <v>103548.99</v>
      </c>
      <c r="E72" s="77">
        <v>0</v>
      </c>
      <c r="F72" s="77">
        <f t="shared" si="2"/>
        <v>2303.3199999999924</v>
      </c>
    </row>
    <row r="73" spans="1:6" x14ac:dyDescent="0.25">
      <c r="A73" s="28" t="s">
        <v>569</v>
      </c>
      <c r="B73" s="27" t="s">
        <v>568</v>
      </c>
      <c r="C73" s="77">
        <v>14994.14</v>
      </c>
      <c r="D73" s="77">
        <v>1756.61</v>
      </c>
      <c r="E73" s="77">
        <v>7023.89</v>
      </c>
      <c r="F73" s="77">
        <f t="shared" si="2"/>
        <v>6213.6399999999994</v>
      </c>
    </row>
    <row r="74" spans="1:6" x14ac:dyDescent="0.25">
      <c r="A74" s="28" t="s">
        <v>561</v>
      </c>
      <c r="B74" s="27" t="s">
        <v>560</v>
      </c>
      <c r="C74" s="77">
        <v>1000</v>
      </c>
      <c r="D74" s="77">
        <v>0</v>
      </c>
      <c r="E74" s="77">
        <v>0</v>
      </c>
      <c r="F74" s="77">
        <f t="shared" si="2"/>
        <v>1000</v>
      </c>
    </row>
    <row r="75" spans="1:6" x14ac:dyDescent="0.25">
      <c r="A75" s="28" t="s">
        <v>557</v>
      </c>
      <c r="B75" s="27" t="s">
        <v>556</v>
      </c>
      <c r="C75" s="77">
        <v>1125.69</v>
      </c>
      <c r="D75" s="77">
        <v>0</v>
      </c>
      <c r="E75" s="77">
        <v>0</v>
      </c>
      <c r="F75" s="77">
        <f t="shared" si="2"/>
        <v>1125.69</v>
      </c>
    </row>
    <row r="76" spans="1:6" x14ac:dyDescent="0.25">
      <c r="A76" s="28" t="s">
        <v>555</v>
      </c>
      <c r="B76" s="27" t="s">
        <v>30</v>
      </c>
      <c r="C76" s="77">
        <v>1500</v>
      </c>
      <c r="D76" s="77">
        <v>0</v>
      </c>
      <c r="E76" s="77">
        <v>0</v>
      </c>
      <c r="F76" s="77">
        <f t="shared" si="2"/>
        <v>1500</v>
      </c>
    </row>
    <row r="77" spans="1:6" x14ac:dyDescent="0.25">
      <c r="A77" s="28" t="s">
        <v>554</v>
      </c>
      <c r="B77" s="27" t="s">
        <v>553</v>
      </c>
      <c r="C77" s="77">
        <v>36000</v>
      </c>
      <c r="D77" s="77">
        <v>0</v>
      </c>
      <c r="E77" s="77">
        <v>0</v>
      </c>
      <c r="F77" s="77">
        <f t="shared" si="2"/>
        <v>36000</v>
      </c>
    </row>
    <row r="78" spans="1:6" x14ac:dyDescent="0.25">
      <c r="A78" s="150" t="s">
        <v>822</v>
      </c>
      <c r="B78" s="149" t="s">
        <v>870</v>
      </c>
      <c r="C78" s="148"/>
      <c r="D78" s="148"/>
      <c r="E78" s="148"/>
      <c r="F78" s="148">
        <f t="shared" si="2"/>
        <v>0</v>
      </c>
    </row>
    <row r="79" spans="1:6" x14ac:dyDescent="0.25">
      <c r="A79" s="152" t="s">
        <v>208</v>
      </c>
      <c r="B79" s="151" t="s">
        <v>869</v>
      </c>
      <c r="C79" s="58">
        <v>10882196.98</v>
      </c>
      <c r="D79" s="58">
        <v>161134.76999999999</v>
      </c>
      <c r="E79" s="58">
        <v>0</v>
      </c>
      <c r="F79" s="58">
        <f t="shared" si="2"/>
        <v>10721062.210000001</v>
      </c>
    </row>
    <row r="80" spans="1:6" x14ac:dyDescent="0.25">
      <c r="A80" s="28" t="s">
        <v>493</v>
      </c>
      <c r="B80" s="27" t="s">
        <v>492</v>
      </c>
      <c r="C80" s="77">
        <v>10858080.24</v>
      </c>
      <c r="D80" s="77">
        <v>149004.9</v>
      </c>
      <c r="E80" s="77">
        <v>0</v>
      </c>
      <c r="F80" s="77">
        <f t="shared" si="2"/>
        <v>10709075.34</v>
      </c>
    </row>
    <row r="81" spans="1:6" x14ac:dyDescent="0.25">
      <c r="A81" s="28" t="s">
        <v>552</v>
      </c>
      <c r="B81" s="27" t="s">
        <v>551</v>
      </c>
      <c r="C81" s="77">
        <v>2000</v>
      </c>
      <c r="D81" s="77">
        <v>13.13</v>
      </c>
      <c r="E81" s="77">
        <v>0</v>
      </c>
      <c r="F81" s="77">
        <f t="shared" si="2"/>
        <v>1986.87</v>
      </c>
    </row>
    <row r="82" spans="1:6" x14ac:dyDescent="0.25">
      <c r="A82" s="28" t="s">
        <v>550</v>
      </c>
      <c r="B82" s="27" t="s">
        <v>549</v>
      </c>
      <c r="C82" s="77">
        <v>12116.74</v>
      </c>
      <c r="D82" s="77">
        <v>12116.74</v>
      </c>
      <c r="E82" s="77">
        <v>0</v>
      </c>
      <c r="F82" s="77">
        <f t="shared" si="2"/>
        <v>0</v>
      </c>
    </row>
    <row r="83" spans="1:6" x14ac:dyDescent="0.25">
      <c r="A83" s="31" t="s">
        <v>548</v>
      </c>
      <c r="B83" s="30" t="s">
        <v>547</v>
      </c>
      <c r="C83" s="58">
        <v>10000</v>
      </c>
      <c r="D83" s="58">
        <v>0</v>
      </c>
      <c r="E83" s="58">
        <v>0</v>
      </c>
      <c r="F83" s="58">
        <f t="shared" si="2"/>
        <v>10000</v>
      </c>
    </row>
    <row r="84" spans="1:6" x14ac:dyDescent="0.25">
      <c r="A84" s="67" t="s">
        <v>695</v>
      </c>
    </row>
    <row r="85" spans="1:6" ht="13.2" x14ac:dyDescent="0.25">
      <c r="A85" s="552" t="s">
        <v>868</v>
      </c>
      <c r="B85" s="553"/>
      <c r="C85" s="553"/>
      <c r="D85" s="553"/>
      <c r="E85" s="553"/>
      <c r="F85" s="553"/>
    </row>
    <row r="86" spans="1:6" x14ac:dyDescent="0.25">
      <c r="A86" s="57" t="s">
        <v>809</v>
      </c>
      <c r="B86" s="71" t="s">
        <v>12</v>
      </c>
      <c r="C86" s="48" t="s">
        <v>11</v>
      </c>
      <c r="D86" s="48" t="s">
        <v>10</v>
      </c>
      <c r="E86" s="48" t="s">
        <v>9</v>
      </c>
      <c r="F86" s="48" t="s">
        <v>195</v>
      </c>
    </row>
    <row r="87" spans="1:6" x14ac:dyDescent="0.25">
      <c r="A87" s="56" t="s">
        <v>831</v>
      </c>
      <c r="B87" s="83"/>
      <c r="C87" s="44" t="s">
        <v>7</v>
      </c>
      <c r="D87" s="44"/>
      <c r="E87" s="44" t="s">
        <v>6</v>
      </c>
      <c r="F87" s="44" t="s">
        <v>194</v>
      </c>
    </row>
    <row r="88" spans="1:6" x14ac:dyDescent="0.25">
      <c r="A88" s="150" t="s">
        <v>210</v>
      </c>
      <c r="B88" s="149" t="s">
        <v>861</v>
      </c>
      <c r="C88" s="148">
        <v>147721.81</v>
      </c>
      <c r="D88" s="148">
        <v>0</v>
      </c>
      <c r="E88" s="148">
        <v>0</v>
      </c>
      <c r="F88" s="148">
        <f>C88-(D88+E88)</f>
        <v>147721.81</v>
      </c>
    </row>
    <row r="89" spans="1:6" x14ac:dyDescent="0.25">
      <c r="A89" s="31" t="s">
        <v>536</v>
      </c>
      <c r="B89" s="30" t="s">
        <v>502</v>
      </c>
      <c r="C89" s="58">
        <v>147721.81</v>
      </c>
      <c r="D89" s="58">
        <v>0</v>
      </c>
      <c r="E89" s="58">
        <v>0</v>
      </c>
      <c r="F89" s="58">
        <f>C89-(D89+E89)</f>
        <v>147721.81</v>
      </c>
    </row>
  </sheetData>
  <mergeCells count="6">
    <mergeCell ref="A85:F85"/>
    <mergeCell ref="A1:E1"/>
    <mergeCell ref="A2:E2"/>
    <mergeCell ref="A4:F4"/>
    <mergeCell ref="A39:F39"/>
    <mergeCell ref="A64:F64"/>
  </mergeCells>
  <printOptions horizontalCentered="1"/>
  <pageMargins left="0.39370078740157477" right="0.39370078740157477" top="0.39370078740157477" bottom="0.39370078740157477" header="0.19685039370078738" footer="0.19685039370078738"/>
  <pageSetup paperSize="9" orientation="landscape" r:id="rId1"/>
  <rowBreaks count="2" manualBreakCount="2">
    <brk id="37" max="16383" man="1"/>
    <brk id="6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pageSetUpPr fitToPage="1"/>
  </sheetPr>
  <dimension ref="A1:J70"/>
  <sheetViews>
    <sheetView showGridLines="0" topLeftCell="B1" workbookViewId="0">
      <selection activeCell="B1" sqref="B1:J70"/>
    </sheetView>
  </sheetViews>
  <sheetFormatPr baseColWidth="10" defaultRowHeight="13.2" x14ac:dyDescent="0.25"/>
  <cols>
    <col min="1" max="1" width="2.88671875" style="1" customWidth="1"/>
    <col min="2" max="2" width="2.6640625" style="1" customWidth="1"/>
    <col min="3" max="3" width="11.5546875" style="1"/>
    <col min="4" max="4" width="4.33203125" style="1" customWidth="1"/>
    <col min="5" max="5" width="11.5546875" style="1"/>
    <col min="6" max="6" width="9.5546875" style="1" customWidth="1"/>
    <col min="7" max="7" width="22.44140625" style="1" customWidth="1"/>
    <col min="8" max="8" width="33.6640625" style="1" customWidth="1"/>
    <col min="9" max="10" width="10.6640625" style="1" customWidth="1"/>
    <col min="11" max="16384" width="11.5546875" style="1"/>
  </cols>
  <sheetData>
    <row r="1" spans="1:10" s="301" customFormat="1" ht="24" customHeight="1" x14ac:dyDescent="0.3">
      <c r="A1" s="302"/>
      <c r="B1" s="351" t="s">
        <v>1268</v>
      </c>
      <c r="C1" s="352"/>
      <c r="D1" s="352"/>
      <c r="E1" s="352"/>
      <c r="F1" s="352"/>
      <c r="G1" s="352"/>
      <c r="H1" s="352"/>
      <c r="I1" s="352"/>
      <c r="J1" s="353"/>
    </row>
    <row r="3" spans="1:10" s="290" customFormat="1" ht="11.4" x14ac:dyDescent="0.2">
      <c r="B3" s="300"/>
      <c r="C3" s="298"/>
      <c r="D3" s="299" t="s">
        <v>1267</v>
      </c>
      <c r="E3" s="298"/>
      <c r="F3" s="298"/>
      <c r="G3" s="298"/>
      <c r="H3" s="298"/>
      <c r="I3" s="298"/>
      <c r="J3" s="297"/>
    </row>
    <row r="4" spans="1:10" s="290" customFormat="1" ht="9.9" customHeight="1" x14ac:dyDescent="0.2">
      <c r="B4" s="294"/>
      <c r="C4" s="292" t="s">
        <v>1266</v>
      </c>
      <c r="D4" s="292" t="s">
        <v>1265</v>
      </c>
      <c r="E4" s="292"/>
      <c r="F4" s="292"/>
      <c r="G4" s="292"/>
      <c r="H4" s="292"/>
      <c r="I4" s="292"/>
      <c r="J4" s="295"/>
    </row>
    <row r="5" spans="1:10" s="290" customFormat="1" ht="9.9" customHeight="1" x14ac:dyDescent="0.2">
      <c r="B5" s="294"/>
      <c r="C5" s="292" t="s">
        <v>1264</v>
      </c>
      <c r="D5" s="292" t="s">
        <v>1263</v>
      </c>
      <c r="E5" s="292"/>
      <c r="F5" s="292"/>
      <c r="G5" s="292"/>
      <c r="H5" s="292"/>
      <c r="I5" s="292"/>
      <c r="J5" s="295"/>
    </row>
    <row r="6" spans="1:10" s="290" customFormat="1" ht="9.9" customHeight="1" x14ac:dyDescent="0.2">
      <c r="B6" s="294"/>
      <c r="C6" s="292"/>
      <c r="D6" s="296" t="s">
        <v>1262</v>
      </c>
      <c r="E6" s="292"/>
      <c r="F6" s="292"/>
      <c r="G6" s="292"/>
      <c r="H6" s="292"/>
      <c r="I6" s="292"/>
      <c r="J6" s="295"/>
    </row>
    <row r="7" spans="1:10" s="290" customFormat="1" ht="9.9" customHeight="1" x14ac:dyDescent="0.2">
      <c r="B7" s="294"/>
      <c r="C7" s="292" t="s">
        <v>1261</v>
      </c>
      <c r="D7" s="292" t="s">
        <v>1260</v>
      </c>
      <c r="E7" s="292"/>
      <c r="F7" s="292"/>
      <c r="G7" s="292"/>
      <c r="H7" s="292"/>
      <c r="I7" s="292"/>
      <c r="J7" s="295"/>
    </row>
    <row r="8" spans="1:10" s="290" customFormat="1" ht="9.9" customHeight="1" x14ac:dyDescent="0.2">
      <c r="B8" s="294"/>
      <c r="C8" s="292"/>
      <c r="D8" s="292" t="s">
        <v>1259</v>
      </c>
      <c r="E8" s="292"/>
      <c r="F8" s="292"/>
      <c r="G8" s="292"/>
      <c r="H8" s="292"/>
      <c r="I8" s="292"/>
      <c r="J8" s="295"/>
    </row>
    <row r="9" spans="1:10" s="290" customFormat="1" ht="9.9" customHeight="1" x14ac:dyDescent="0.2">
      <c r="B9" s="294"/>
      <c r="C9" s="292" t="s">
        <v>1258</v>
      </c>
      <c r="D9" s="292" t="s">
        <v>1257</v>
      </c>
      <c r="E9" s="292"/>
      <c r="F9" s="292"/>
      <c r="G9" s="292"/>
      <c r="H9" s="292"/>
      <c r="I9" s="292"/>
      <c r="J9" s="295"/>
    </row>
    <row r="10" spans="1:10" s="290" customFormat="1" ht="9.9" customHeight="1" x14ac:dyDescent="0.2">
      <c r="B10" s="294"/>
      <c r="C10" s="292" t="s">
        <v>1256</v>
      </c>
      <c r="D10" s="292" t="s">
        <v>1230</v>
      </c>
      <c r="E10" s="292"/>
      <c r="F10" s="292"/>
      <c r="G10" s="292"/>
      <c r="H10" s="292"/>
      <c r="I10" s="292"/>
      <c r="J10" s="295"/>
    </row>
    <row r="11" spans="1:10" s="290" customFormat="1" ht="9.9" customHeight="1" x14ac:dyDescent="0.2">
      <c r="B11" s="294"/>
      <c r="C11" s="292"/>
      <c r="D11" s="292" t="s">
        <v>1255</v>
      </c>
      <c r="E11" s="292"/>
      <c r="F11" s="292"/>
      <c r="G11" s="292"/>
      <c r="H11" s="292"/>
      <c r="I11" s="292"/>
      <c r="J11" s="295"/>
    </row>
    <row r="12" spans="1:10" s="290" customFormat="1" ht="9.9" customHeight="1" x14ac:dyDescent="0.2">
      <c r="B12" s="294"/>
      <c r="C12" s="292" t="s">
        <v>1254</v>
      </c>
      <c r="D12" s="292" t="s">
        <v>875</v>
      </c>
      <c r="E12" s="292"/>
      <c r="F12" s="292"/>
      <c r="G12" s="292"/>
      <c r="H12" s="292"/>
      <c r="I12" s="292"/>
      <c r="J12" s="295"/>
    </row>
    <row r="13" spans="1:10" s="290" customFormat="1" ht="9.9" customHeight="1" x14ac:dyDescent="0.2">
      <c r="B13" s="294"/>
      <c r="C13" s="292" t="s">
        <v>1253</v>
      </c>
      <c r="D13" s="292" t="s">
        <v>1252</v>
      </c>
      <c r="E13" s="292"/>
      <c r="F13" s="292"/>
      <c r="G13" s="292"/>
      <c r="H13" s="292"/>
      <c r="I13" s="292"/>
      <c r="J13" s="295"/>
    </row>
    <row r="14" spans="1:10" s="290" customFormat="1" ht="9.9" customHeight="1" x14ac:dyDescent="0.2">
      <c r="B14" s="294"/>
      <c r="C14" s="292"/>
      <c r="D14" s="296" t="s">
        <v>1251</v>
      </c>
      <c r="E14" s="292"/>
      <c r="F14" s="292"/>
      <c r="G14" s="292"/>
      <c r="H14" s="292"/>
      <c r="I14" s="292"/>
      <c r="J14" s="295"/>
    </row>
    <row r="15" spans="1:10" s="290" customFormat="1" ht="9.9" customHeight="1" x14ac:dyDescent="0.2">
      <c r="B15" s="294"/>
      <c r="C15" s="292"/>
      <c r="D15" s="292" t="s">
        <v>1250</v>
      </c>
      <c r="E15" s="292"/>
      <c r="F15" s="292"/>
      <c r="G15" s="292"/>
      <c r="H15" s="292"/>
      <c r="I15" s="292"/>
      <c r="J15" s="295"/>
    </row>
    <row r="16" spans="1:10" s="290" customFormat="1" ht="9.9" customHeight="1" x14ac:dyDescent="0.2">
      <c r="B16" s="294"/>
      <c r="C16" s="292" t="s">
        <v>1249</v>
      </c>
      <c r="D16" s="292" t="s">
        <v>1228</v>
      </c>
      <c r="E16" s="292"/>
      <c r="F16" s="292"/>
      <c r="G16" s="292"/>
      <c r="H16" s="292"/>
      <c r="I16" s="292"/>
      <c r="J16" s="295"/>
    </row>
    <row r="17" spans="2:10" s="290" customFormat="1" ht="9.9" customHeight="1" x14ac:dyDescent="0.2">
      <c r="B17" s="294"/>
      <c r="C17" s="292" t="s">
        <v>1246</v>
      </c>
      <c r="D17" s="292" t="s">
        <v>1248</v>
      </c>
      <c r="E17" s="292"/>
      <c r="F17" s="292"/>
      <c r="G17" s="292"/>
      <c r="H17" s="292"/>
      <c r="I17" s="292"/>
      <c r="J17" s="295"/>
    </row>
    <row r="18" spans="2:10" s="290" customFormat="1" ht="9.9" customHeight="1" x14ac:dyDescent="0.2">
      <c r="B18" s="294"/>
      <c r="C18" s="292" t="s">
        <v>1246</v>
      </c>
      <c r="D18" s="292" t="s">
        <v>1247</v>
      </c>
      <c r="E18" s="292"/>
      <c r="F18" s="292"/>
      <c r="G18" s="292"/>
      <c r="H18" s="292"/>
      <c r="I18" s="292"/>
      <c r="J18" s="295"/>
    </row>
    <row r="19" spans="2:10" s="290" customFormat="1" ht="9.9" customHeight="1" x14ac:dyDescent="0.2">
      <c r="B19" s="294"/>
      <c r="C19" s="292" t="s">
        <v>1246</v>
      </c>
      <c r="D19" s="292" t="s">
        <v>1245</v>
      </c>
      <c r="E19" s="292"/>
      <c r="F19" s="292"/>
      <c r="G19" s="292"/>
      <c r="H19" s="292"/>
      <c r="I19" s="292"/>
      <c r="J19" s="295"/>
    </row>
    <row r="20" spans="2:10" s="290" customFormat="1" ht="9.9" customHeight="1" x14ac:dyDescent="0.2">
      <c r="B20" s="294"/>
      <c r="C20" s="292" t="s">
        <v>1243</v>
      </c>
      <c r="D20" s="292" t="s">
        <v>1244</v>
      </c>
      <c r="E20" s="292"/>
      <c r="F20" s="292"/>
      <c r="G20" s="292"/>
      <c r="H20" s="292"/>
      <c r="I20" s="292"/>
      <c r="J20" s="295"/>
    </row>
    <row r="21" spans="2:10" s="290" customFormat="1" ht="9.9" customHeight="1" x14ac:dyDescent="0.2">
      <c r="B21" s="294"/>
      <c r="C21" s="292" t="s">
        <v>1243</v>
      </c>
      <c r="D21" s="292" t="s">
        <v>1242</v>
      </c>
      <c r="E21" s="292"/>
      <c r="F21" s="292"/>
      <c r="G21" s="292"/>
      <c r="H21" s="292"/>
      <c r="I21" s="292"/>
      <c r="J21" s="295"/>
    </row>
    <row r="22" spans="2:10" s="290" customFormat="1" ht="9.9" customHeight="1" x14ac:dyDescent="0.2">
      <c r="B22" s="294"/>
      <c r="C22" s="292" t="s">
        <v>1241</v>
      </c>
      <c r="D22" s="292" t="s">
        <v>1240</v>
      </c>
      <c r="E22" s="292"/>
      <c r="F22" s="292"/>
      <c r="G22" s="292"/>
      <c r="H22" s="292"/>
      <c r="I22" s="292"/>
      <c r="J22" s="295"/>
    </row>
    <row r="23" spans="2:10" s="290" customFormat="1" ht="9.9" customHeight="1" x14ac:dyDescent="0.2">
      <c r="B23" s="294"/>
      <c r="C23" s="292" t="s">
        <v>1239</v>
      </c>
      <c r="D23" s="292" t="s">
        <v>1238</v>
      </c>
      <c r="E23" s="292"/>
      <c r="F23" s="292"/>
      <c r="G23" s="292"/>
      <c r="H23" s="292"/>
      <c r="I23" s="292"/>
      <c r="J23" s="295"/>
    </row>
    <row r="24" spans="2:10" s="290" customFormat="1" ht="9.9" customHeight="1" x14ac:dyDescent="0.2">
      <c r="B24" s="294"/>
      <c r="C24" s="292" t="s">
        <v>1236</v>
      </c>
      <c r="D24" s="292" t="s">
        <v>1237</v>
      </c>
      <c r="E24" s="292"/>
      <c r="F24" s="292"/>
      <c r="G24" s="292"/>
      <c r="H24" s="292"/>
      <c r="I24" s="292"/>
      <c r="J24" s="295"/>
    </row>
    <row r="25" spans="2:10" s="290" customFormat="1" ht="9.9" customHeight="1" x14ac:dyDescent="0.2">
      <c r="B25" s="294"/>
      <c r="C25" s="292" t="s">
        <v>1236</v>
      </c>
      <c r="D25" s="292" t="s">
        <v>1235</v>
      </c>
      <c r="E25" s="292"/>
      <c r="F25" s="292"/>
      <c r="G25" s="292"/>
      <c r="H25" s="292"/>
      <c r="I25" s="292"/>
      <c r="J25" s="295"/>
    </row>
    <row r="26" spans="2:10" s="290" customFormat="1" ht="9.9" customHeight="1" x14ac:dyDescent="0.2">
      <c r="B26" s="294"/>
      <c r="C26" s="292" t="s">
        <v>1234</v>
      </c>
      <c r="D26" s="292" t="s">
        <v>1233</v>
      </c>
      <c r="E26" s="292"/>
      <c r="F26" s="292"/>
      <c r="G26" s="292"/>
      <c r="H26" s="292"/>
      <c r="I26" s="292"/>
      <c r="J26" s="295"/>
    </row>
    <row r="27" spans="2:10" s="290" customFormat="1" ht="9.9" customHeight="1" x14ac:dyDescent="0.2">
      <c r="B27" s="294"/>
      <c r="C27" s="292" t="s">
        <v>1232</v>
      </c>
      <c r="D27" s="292" t="s">
        <v>1231</v>
      </c>
      <c r="E27" s="292"/>
      <c r="F27" s="292"/>
      <c r="G27" s="292"/>
      <c r="H27" s="292"/>
      <c r="I27" s="292"/>
      <c r="J27" s="295"/>
    </row>
    <row r="28" spans="2:10" s="290" customFormat="1" ht="9.9" customHeight="1" x14ac:dyDescent="0.2">
      <c r="B28" s="294"/>
      <c r="C28" s="292"/>
      <c r="D28" s="292" t="s">
        <v>1230</v>
      </c>
      <c r="E28" s="292"/>
      <c r="F28" s="292"/>
      <c r="G28" s="292"/>
      <c r="H28" s="292"/>
      <c r="I28" s="292"/>
      <c r="J28" s="295"/>
    </row>
    <row r="29" spans="2:10" s="290" customFormat="1" ht="9.9" customHeight="1" x14ac:dyDescent="0.2">
      <c r="B29" s="294"/>
      <c r="C29" s="292" t="s">
        <v>1229</v>
      </c>
      <c r="D29" s="292" t="s">
        <v>1228</v>
      </c>
      <c r="E29" s="292"/>
      <c r="F29" s="292"/>
      <c r="G29" s="292"/>
      <c r="H29" s="292"/>
      <c r="I29" s="292"/>
      <c r="J29" s="295"/>
    </row>
    <row r="30" spans="2:10" s="290" customFormat="1" ht="9.9" customHeight="1" x14ac:dyDescent="0.2">
      <c r="B30" s="294"/>
      <c r="C30" s="292" t="s">
        <v>1227</v>
      </c>
      <c r="D30" s="292" t="s">
        <v>1226</v>
      </c>
      <c r="E30" s="292"/>
      <c r="F30" s="292"/>
      <c r="G30" s="292"/>
      <c r="H30" s="292"/>
      <c r="I30" s="292"/>
      <c r="J30" s="295"/>
    </row>
    <row r="31" spans="2:10" s="290" customFormat="1" ht="9.9" customHeight="1" x14ac:dyDescent="0.2">
      <c r="B31" s="294"/>
      <c r="C31" s="292" t="s">
        <v>1225</v>
      </c>
      <c r="D31" s="292" t="s">
        <v>1224</v>
      </c>
      <c r="E31" s="292"/>
      <c r="F31" s="292"/>
      <c r="G31" s="292"/>
      <c r="H31" s="292"/>
      <c r="I31" s="292"/>
      <c r="J31" s="295"/>
    </row>
    <row r="32" spans="2:10" s="290" customFormat="1" ht="9.9" customHeight="1" x14ac:dyDescent="0.2">
      <c r="B32" s="294"/>
      <c r="C32" s="292" t="s">
        <v>1223</v>
      </c>
      <c r="D32" s="292" t="s">
        <v>1222</v>
      </c>
      <c r="E32" s="292"/>
      <c r="F32" s="292"/>
      <c r="G32" s="292"/>
      <c r="H32" s="292"/>
      <c r="I32" s="292"/>
      <c r="J32" s="295"/>
    </row>
    <row r="33" spans="2:10" s="290" customFormat="1" ht="9.9" customHeight="1" x14ac:dyDescent="0.2">
      <c r="B33" s="294"/>
      <c r="C33" s="292" t="s">
        <v>1221</v>
      </c>
      <c r="D33" s="292" t="s">
        <v>1220</v>
      </c>
      <c r="E33" s="292"/>
      <c r="F33" s="292"/>
      <c r="G33" s="292"/>
      <c r="H33" s="292"/>
      <c r="I33" s="292"/>
      <c r="J33" s="295"/>
    </row>
    <row r="34" spans="2:10" s="290" customFormat="1" ht="9.9" customHeight="1" x14ac:dyDescent="0.2">
      <c r="B34" s="294"/>
      <c r="C34" s="292"/>
      <c r="D34" s="296" t="s">
        <v>1219</v>
      </c>
      <c r="E34" s="292"/>
      <c r="F34" s="292"/>
      <c r="G34" s="292"/>
      <c r="H34" s="292"/>
      <c r="I34" s="292"/>
      <c r="J34" s="295"/>
    </row>
    <row r="35" spans="2:10" s="290" customFormat="1" ht="9.9" customHeight="1" x14ac:dyDescent="0.2">
      <c r="B35" s="294"/>
      <c r="C35" s="292" t="s">
        <v>1218</v>
      </c>
      <c r="D35" s="292" t="s">
        <v>1217</v>
      </c>
      <c r="E35" s="292"/>
      <c r="F35" s="292"/>
      <c r="G35" s="292"/>
      <c r="H35" s="292"/>
      <c r="I35" s="292"/>
      <c r="J35" s="295"/>
    </row>
    <row r="36" spans="2:10" s="290" customFormat="1" ht="9.9" customHeight="1" x14ac:dyDescent="0.2">
      <c r="B36" s="294"/>
      <c r="C36" s="292" t="s">
        <v>1216</v>
      </c>
      <c r="D36" s="292" t="s">
        <v>1215</v>
      </c>
      <c r="E36" s="292"/>
      <c r="F36" s="292"/>
      <c r="G36" s="292"/>
      <c r="H36" s="292"/>
      <c r="I36" s="292"/>
      <c r="J36" s="295"/>
    </row>
    <row r="37" spans="2:10" s="290" customFormat="1" ht="9.9" customHeight="1" x14ac:dyDescent="0.2">
      <c r="B37" s="294"/>
      <c r="C37" s="292" t="s">
        <v>1214</v>
      </c>
      <c r="D37" s="292" t="s">
        <v>1213</v>
      </c>
      <c r="E37" s="292"/>
      <c r="F37" s="292"/>
      <c r="G37" s="292"/>
      <c r="H37" s="292"/>
      <c r="I37" s="292"/>
      <c r="J37" s="295"/>
    </row>
    <row r="38" spans="2:10" s="290" customFormat="1" ht="9.9" customHeight="1" x14ac:dyDescent="0.2">
      <c r="B38" s="294"/>
      <c r="C38" s="292" t="s">
        <v>1212</v>
      </c>
      <c r="D38" s="292" t="s">
        <v>1211</v>
      </c>
      <c r="E38" s="292"/>
      <c r="F38" s="292"/>
      <c r="G38" s="292"/>
      <c r="H38" s="292"/>
      <c r="I38" s="292"/>
      <c r="J38" s="295"/>
    </row>
    <row r="39" spans="2:10" s="290" customFormat="1" ht="9.9" customHeight="1" x14ac:dyDescent="0.2">
      <c r="B39" s="294"/>
      <c r="C39" s="292" t="s">
        <v>1210</v>
      </c>
      <c r="D39" s="292" t="s">
        <v>1209</v>
      </c>
      <c r="E39" s="292"/>
      <c r="F39" s="292"/>
      <c r="G39" s="292"/>
      <c r="H39" s="292"/>
      <c r="I39" s="292"/>
      <c r="J39" s="295"/>
    </row>
    <row r="40" spans="2:10" s="290" customFormat="1" ht="9.9" customHeight="1" x14ac:dyDescent="0.2">
      <c r="B40" s="294"/>
      <c r="C40" s="292" t="s">
        <v>1208</v>
      </c>
      <c r="D40" s="292" t="s">
        <v>1207</v>
      </c>
      <c r="E40" s="292"/>
      <c r="F40" s="292"/>
      <c r="G40" s="292"/>
      <c r="H40" s="292"/>
      <c r="I40" s="292"/>
      <c r="J40" s="295"/>
    </row>
    <row r="41" spans="2:10" s="290" customFormat="1" ht="9.9" customHeight="1" x14ac:dyDescent="0.2">
      <c r="B41" s="294"/>
      <c r="C41" s="292" t="s">
        <v>1206</v>
      </c>
      <c r="D41" s="292" t="s">
        <v>1205</v>
      </c>
      <c r="E41" s="292"/>
      <c r="F41" s="292"/>
      <c r="G41" s="292"/>
      <c r="H41" s="292"/>
      <c r="I41" s="292"/>
      <c r="J41" s="295"/>
    </row>
    <row r="42" spans="2:10" s="290" customFormat="1" ht="9.9" customHeight="1" x14ac:dyDescent="0.2">
      <c r="B42" s="294"/>
      <c r="C42" s="292" t="s">
        <v>1204</v>
      </c>
      <c r="D42" s="292" t="s">
        <v>1203</v>
      </c>
      <c r="E42" s="292"/>
      <c r="F42" s="292"/>
      <c r="G42" s="292"/>
      <c r="H42" s="292"/>
      <c r="I42" s="292"/>
      <c r="J42" s="295"/>
    </row>
    <row r="43" spans="2:10" s="290" customFormat="1" ht="9.9" customHeight="1" x14ac:dyDescent="0.2">
      <c r="B43" s="294"/>
      <c r="C43" s="292" t="s">
        <v>1202</v>
      </c>
      <c r="D43" s="292" t="s">
        <v>1201</v>
      </c>
      <c r="E43" s="292"/>
      <c r="F43" s="292"/>
      <c r="G43" s="292"/>
      <c r="H43" s="292"/>
      <c r="I43" s="292"/>
      <c r="J43" s="295"/>
    </row>
    <row r="44" spans="2:10" s="290" customFormat="1" ht="9.9" customHeight="1" x14ac:dyDescent="0.2">
      <c r="B44" s="294"/>
      <c r="C44" s="292" t="s">
        <v>1200</v>
      </c>
      <c r="D44" s="292" t="s">
        <v>1199</v>
      </c>
      <c r="E44" s="292"/>
      <c r="F44" s="292"/>
      <c r="G44" s="292"/>
      <c r="H44" s="292"/>
      <c r="I44" s="292"/>
      <c r="J44" s="295"/>
    </row>
    <row r="45" spans="2:10" s="290" customFormat="1" ht="9.9" customHeight="1" x14ac:dyDescent="0.2">
      <c r="B45" s="294"/>
      <c r="C45" s="292" t="s">
        <v>1198</v>
      </c>
      <c r="D45" s="292" t="s">
        <v>1197</v>
      </c>
      <c r="E45" s="292"/>
      <c r="F45" s="292"/>
      <c r="G45" s="292"/>
      <c r="H45" s="292"/>
      <c r="I45" s="292"/>
      <c r="J45" s="295"/>
    </row>
    <row r="46" spans="2:10" s="290" customFormat="1" ht="9.9" customHeight="1" x14ac:dyDescent="0.2">
      <c r="B46" s="294"/>
      <c r="C46" s="292" t="s">
        <v>1196</v>
      </c>
      <c r="D46" s="292" t="s">
        <v>1195</v>
      </c>
      <c r="E46" s="292"/>
      <c r="F46" s="292"/>
      <c r="G46" s="292"/>
      <c r="H46" s="292"/>
      <c r="I46" s="292"/>
      <c r="J46" s="295"/>
    </row>
    <row r="47" spans="2:10" s="290" customFormat="1" ht="9.9" customHeight="1" x14ac:dyDescent="0.2">
      <c r="B47" s="294"/>
      <c r="C47" s="292" t="s">
        <v>1194</v>
      </c>
      <c r="D47" s="292" t="s">
        <v>1193</v>
      </c>
      <c r="E47" s="292"/>
      <c r="F47" s="292"/>
      <c r="G47" s="292"/>
      <c r="H47" s="292"/>
      <c r="I47" s="292"/>
      <c r="J47" s="295"/>
    </row>
    <row r="48" spans="2:10" s="290" customFormat="1" ht="9.9" customHeight="1" x14ac:dyDescent="0.2">
      <c r="B48" s="294"/>
      <c r="C48" s="292" t="s">
        <v>1192</v>
      </c>
      <c r="D48" s="292" t="s">
        <v>1191</v>
      </c>
      <c r="E48" s="292"/>
      <c r="F48" s="292"/>
      <c r="G48" s="292"/>
      <c r="H48" s="292"/>
      <c r="I48" s="292"/>
      <c r="J48" s="295"/>
    </row>
    <row r="49" spans="2:10" s="290" customFormat="1" ht="9.9" customHeight="1" x14ac:dyDescent="0.2">
      <c r="B49" s="294"/>
      <c r="C49" s="292" t="s">
        <v>1190</v>
      </c>
      <c r="D49" s="292" t="s">
        <v>1189</v>
      </c>
      <c r="E49" s="292"/>
      <c r="F49" s="292"/>
      <c r="G49" s="292"/>
      <c r="H49" s="292"/>
      <c r="I49" s="292"/>
      <c r="J49" s="295"/>
    </row>
    <row r="50" spans="2:10" s="290" customFormat="1" ht="9.9" customHeight="1" x14ac:dyDescent="0.2">
      <c r="B50" s="294"/>
      <c r="C50" s="292" t="s">
        <v>1188</v>
      </c>
      <c r="D50" s="292" t="s">
        <v>1187</v>
      </c>
      <c r="E50" s="292"/>
      <c r="F50" s="292"/>
      <c r="G50" s="292"/>
      <c r="H50" s="292"/>
      <c r="I50" s="292"/>
      <c r="J50" s="295"/>
    </row>
    <row r="51" spans="2:10" s="290" customFormat="1" ht="9.9" customHeight="1" x14ac:dyDescent="0.2">
      <c r="B51" s="294"/>
      <c r="C51" s="292" t="s">
        <v>1186</v>
      </c>
      <c r="D51" s="292" t="s">
        <v>1185</v>
      </c>
      <c r="E51" s="292"/>
      <c r="F51" s="292"/>
      <c r="G51" s="292"/>
      <c r="H51" s="292"/>
      <c r="I51" s="292"/>
      <c r="J51" s="295"/>
    </row>
    <row r="52" spans="2:10" s="290" customFormat="1" ht="9.9" customHeight="1" x14ac:dyDescent="0.2">
      <c r="B52" s="294"/>
      <c r="C52" s="292" t="s">
        <v>1184</v>
      </c>
      <c r="D52" s="292" t="s">
        <v>1183</v>
      </c>
      <c r="E52" s="292"/>
      <c r="F52" s="292"/>
      <c r="G52" s="292"/>
      <c r="H52" s="292"/>
      <c r="I52" s="292"/>
      <c r="J52" s="295"/>
    </row>
    <row r="53" spans="2:10" s="290" customFormat="1" ht="9.9" customHeight="1" x14ac:dyDescent="0.2">
      <c r="B53" s="294"/>
      <c r="C53" s="292" t="s">
        <v>1182</v>
      </c>
      <c r="D53" s="292" t="s">
        <v>1181</v>
      </c>
      <c r="E53" s="292"/>
      <c r="F53" s="292"/>
      <c r="G53" s="292"/>
      <c r="H53" s="292"/>
      <c r="I53" s="292"/>
      <c r="J53" s="295"/>
    </row>
    <row r="54" spans="2:10" s="290" customFormat="1" ht="9.9" customHeight="1" x14ac:dyDescent="0.2">
      <c r="B54" s="294"/>
      <c r="C54" s="292" t="s">
        <v>1180</v>
      </c>
      <c r="D54" s="292" t="s">
        <v>1179</v>
      </c>
      <c r="E54" s="292"/>
      <c r="F54" s="292"/>
      <c r="G54" s="292"/>
      <c r="H54" s="292"/>
      <c r="I54" s="292"/>
      <c r="J54" s="295"/>
    </row>
    <row r="55" spans="2:10" s="290" customFormat="1" ht="9.9" customHeight="1" x14ac:dyDescent="0.2">
      <c r="B55" s="294"/>
      <c r="C55" s="288" t="s">
        <v>1178</v>
      </c>
      <c r="D55" s="293" t="s">
        <v>1177</v>
      </c>
      <c r="E55" s="292"/>
      <c r="F55" s="292"/>
      <c r="G55" s="292"/>
      <c r="H55" s="292"/>
      <c r="I55" s="292"/>
      <c r="J55" s="291"/>
    </row>
    <row r="56" spans="2:10" s="290" customFormat="1" ht="9.9" customHeight="1" x14ac:dyDescent="0.2">
      <c r="B56" s="294"/>
      <c r="C56" s="288" t="s">
        <v>1176</v>
      </c>
      <c r="D56" s="293" t="s">
        <v>1175</v>
      </c>
      <c r="E56" s="292"/>
      <c r="F56" s="292"/>
      <c r="G56" s="292"/>
      <c r="H56" s="292"/>
      <c r="I56" s="292"/>
      <c r="J56" s="291"/>
    </row>
    <row r="57" spans="2:10" s="290" customFormat="1" ht="9.9" customHeight="1" x14ac:dyDescent="0.2">
      <c r="B57" s="294"/>
      <c r="C57" s="288" t="s">
        <v>1174</v>
      </c>
      <c r="D57" s="288" t="s">
        <v>1173</v>
      </c>
      <c r="E57" s="292"/>
      <c r="F57" s="292"/>
      <c r="G57" s="292"/>
      <c r="H57" s="292"/>
      <c r="I57" s="292"/>
      <c r="J57" s="291"/>
    </row>
    <row r="58" spans="2:10" s="290" customFormat="1" ht="9.9" customHeight="1" x14ac:dyDescent="0.2">
      <c r="B58" s="294"/>
      <c r="C58" s="288" t="s">
        <v>1172</v>
      </c>
      <c r="D58" s="293" t="s">
        <v>1171</v>
      </c>
      <c r="E58" s="292"/>
      <c r="F58" s="292"/>
      <c r="G58" s="292"/>
      <c r="H58" s="292"/>
      <c r="I58" s="292"/>
      <c r="J58" s="291"/>
    </row>
    <row r="59" spans="2:10" s="290" customFormat="1" ht="9.9" customHeight="1" x14ac:dyDescent="0.2">
      <c r="B59" s="294"/>
      <c r="C59" s="288" t="s">
        <v>1170</v>
      </c>
      <c r="D59" s="288" t="s">
        <v>1169</v>
      </c>
      <c r="E59" s="292"/>
      <c r="F59" s="292"/>
      <c r="G59" s="292"/>
      <c r="H59" s="292"/>
      <c r="I59" s="292"/>
      <c r="J59" s="291"/>
    </row>
    <row r="60" spans="2:10" s="290" customFormat="1" ht="9.9" customHeight="1" x14ac:dyDescent="0.2">
      <c r="B60" s="294"/>
      <c r="C60" s="288" t="s">
        <v>1168</v>
      </c>
      <c r="D60" s="288" t="s">
        <v>1167</v>
      </c>
      <c r="E60" s="292"/>
      <c r="F60" s="292"/>
      <c r="G60" s="292"/>
      <c r="H60" s="292"/>
      <c r="I60" s="292"/>
      <c r="J60" s="291"/>
    </row>
    <row r="61" spans="2:10" s="290" customFormat="1" ht="9.9" customHeight="1" x14ac:dyDescent="0.2">
      <c r="B61" s="294"/>
      <c r="C61" s="288" t="s">
        <v>1166</v>
      </c>
      <c r="D61" s="288" t="s">
        <v>1165</v>
      </c>
      <c r="E61" s="292"/>
      <c r="F61" s="292"/>
      <c r="G61" s="292"/>
      <c r="H61" s="292"/>
      <c r="I61" s="292"/>
      <c r="J61" s="291"/>
    </row>
    <row r="62" spans="2:10" s="290" customFormat="1" ht="9.9" customHeight="1" x14ac:dyDescent="0.2">
      <c r="B62" s="294"/>
      <c r="C62" s="288" t="s">
        <v>1164</v>
      </c>
      <c r="D62" s="288" t="s">
        <v>1163</v>
      </c>
      <c r="E62" s="292"/>
      <c r="F62" s="292"/>
      <c r="G62" s="292"/>
      <c r="H62" s="292"/>
      <c r="I62" s="292"/>
      <c r="J62" s="291"/>
    </row>
    <row r="63" spans="2:10" s="290" customFormat="1" ht="9.9" customHeight="1" x14ac:dyDescent="0.2">
      <c r="B63" s="294"/>
      <c r="C63" s="288" t="s">
        <v>1162</v>
      </c>
      <c r="D63" s="293" t="s">
        <v>1161</v>
      </c>
      <c r="E63" s="292"/>
      <c r="F63" s="292"/>
      <c r="G63" s="292"/>
      <c r="H63" s="292"/>
      <c r="I63" s="292"/>
      <c r="J63" s="291"/>
    </row>
    <row r="64" spans="2:10" s="290" customFormat="1" ht="9.9" customHeight="1" x14ac:dyDescent="0.2">
      <c r="B64" s="294"/>
      <c r="C64" s="288"/>
      <c r="D64" s="293" t="s">
        <v>1160</v>
      </c>
      <c r="E64" s="292"/>
      <c r="F64" s="292"/>
      <c r="G64" s="292"/>
      <c r="H64" s="292"/>
      <c r="I64" s="292"/>
      <c r="J64" s="291"/>
    </row>
    <row r="65" spans="2:10" s="281" customFormat="1" ht="10.199999999999999" x14ac:dyDescent="0.15">
      <c r="B65" s="289"/>
      <c r="C65" s="288" t="s">
        <v>1159</v>
      </c>
      <c r="D65" s="288" t="s">
        <v>1158</v>
      </c>
      <c r="E65" s="287"/>
      <c r="F65" s="287"/>
      <c r="G65" s="287"/>
      <c r="H65" s="287"/>
      <c r="I65" s="287"/>
      <c r="J65" s="286"/>
    </row>
    <row r="66" spans="2:10" s="281" customFormat="1" ht="10.199999999999999" x14ac:dyDescent="0.15">
      <c r="B66" s="289"/>
      <c r="C66" s="288" t="s">
        <v>1157</v>
      </c>
      <c r="D66" s="288" t="s">
        <v>1156</v>
      </c>
      <c r="E66" s="287"/>
      <c r="F66" s="287"/>
      <c r="G66" s="287"/>
      <c r="H66" s="287"/>
      <c r="I66" s="287"/>
      <c r="J66" s="286"/>
    </row>
    <row r="67" spans="2:10" s="281" customFormat="1" ht="10.199999999999999" x14ac:dyDescent="0.15">
      <c r="B67" s="289"/>
      <c r="C67" s="288" t="s">
        <v>1155</v>
      </c>
      <c r="D67" s="288" t="s">
        <v>1154</v>
      </c>
      <c r="E67" s="287"/>
      <c r="F67" s="287"/>
      <c r="G67" s="287"/>
      <c r="H67" s="287"/>
      <c r="I67" s="287"/>
      <c r="J67" s="286"/>
    </row>
    <row r="68" spans="2:10" s="281" customFormat="1" ht="10.199999999999999" x14ac:dyDescent="0.15">
      <c r="B68" s="289"/>
      <c r="C68" s="288" t="s">
        <v>1153</v>
      </c>
      <c r="D68" s="288" t="s">
        <v>1152</v>
      </c>
      <c r="E68" s="287"/>
      <c r="F68" s="287"/>
      <c r="G68" s="287"/>
      <c r="H68" s="287"/>
      <c r="I68" s="287"/>
      <c r="J68" s="286"/>
    </row>
    <row r="69" spans="2:10" s="281" customFormat="1" ht="10.199999999999999" x14ac:dyDescent="0.15">
      <c r="B69" s="289"/>
      <c r="C69" s="288" t="s">
        <v>1151</v>
      </c>
      <c r="D69" s="288" t="s">
        <v>1150</v>
      </c>
      <c r="E69" s="287"/>
      <c r="F69" s="287"/>
      <c r="G69" s="287"/>
      <c r="H69" s="287"/>
      <c r="I69" s="287"/>
      <c r="J69" s="286"/>
    </row>
    <row r="70" spans="2:10" s="281" customFormat="1" ht="10.199999999999999" x14ac:dyDescent="0.15">
      <c r="B70" s="285"/>
      <c r="C70" s="284" t="s">
        <v>1149</v>
      </c>
      <c r="D70" s="284" t="s">
        <v>1148</v>
      </c>
      <c r="E70" s="283"/>
      <c r="F70" s="283"/>
      <c r="G70" s="283"/>
      <c r="H70" s="283"/>
      <c r="I70" s="283"/>
      <c r="J70" s="282"/>
    </row>
  </sheetData>
  <mergeCells count="1">
    <mergeCell ref="B1:J1"/>
  </mergeCells>
  <printOptions horizontalCentered="1" verticalCentered="1"/>
  <pageMargins left="0.78740157480314965" right="0.78740157480314965" top="0.31496062992125984" bottom="0.39370078740157483" header="0.43307086614173229" footer="0.39370078740157483"/>
  <pageSetup paperSize="9" scale="80"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topLeftCell="A4" workbookViewId="0">
      <selection activeCell="D45" sqref="D45"/>
    </sheetView>
  </sheetViews>
  <sheetFormatPr baseColWidth="10" defaultRowHeight="10.199999999999999" x14ac:dyDescent="0.25"/>
  <cols>
    <col min="1" max="1" width="5.33203125" style="3" bestFit="1" customWidth="1"/>
    <col min="2" max="2" width="33.21875" style="3" bestFit="1" customWidth="1"/>
    <col min="3" max="3" width="13.33203125" style="3" bestFit="1" customWidth="1"/>
    <col min="4" max="4" width="11.5546875" style="3"/>
    <col min="5" max="5" width="12.44140625" style="3" bestFit="1" customWidth="1"/>
    <col min="6" max="6" width="9.21875" style="3" bestFit="1" customWidth="1"/>
    <col min="7" max="7" width="11" style="3" bestFit="1" customWidth="1"/>
    <col min="8" max="16384" width="11.5546875" style="3"/>
  </cols>
  <sheetData>
    <row r="1" spans="1:7" ht="15" customHeight="1" x14ac:dyDescent="0.25">
      <c r="A1" s="451" t="s">
        <v>722</v>
      </c>
      <c r="B1" s="450"/>
      <c r="C1" s="450"/>
      <c r="D1" s="450"/>
      <c r="E1" s="450"/>
      <c r="F1" s="450"/>
      <c r="G1" s="45" t="s">
        <v>721</v>
      </c>
    </row>
    <row r="2" spans="1:7" ht="15" customHeight="1" x14ac:dyDescent="0.25">
      <c r="A2" s="451" t="s">
        <v>867</v>
      </c>
      <c r="B2" s="450"/>
      <c r="C2" s="450"/>
      <c r="D2" s="450"/>
      <c r="E2" s="450"/>
      <c r="F2" s="450"/>
      <c r="G2" s="45" t="s">
        <v>197</v>
      </c>
    </row>
    <row r="3" spans="1:7" ht="4.95" customHeight="1" x14ac:dyDescent="0.25">
      <c r="A3" s="488"/>
      <c r="B3" s="489"/>
      <c r="C3" s="489"/>
      <c r="D3" s="489"/>
      <c r="E3" s="489"/>
      <c r="F3" s="489"/>
      <c r="G3" s="147"/>
    </row>
    <row r="4" spans="1:7" ht="13.2" x14ac:dyDescent="0.25">
      <c r="A4" s="146"/>
      <c r="B4" s="558" t="s">
        <v>866</v>
      </c>
      <c r="C4" s="559"/>
      <c r="D4" s="559"/>
      <c r="E4" s="559"/>
      <c r="F4" s="559"/>
    </row>
    <row r="5" spans="1:7" ht="13.2" x14ac:dyDescent="0.25">
      <c r="A5" s="146"/>
      <c r="B5" s="556" t="s">
        <v>491</v>
      </c>
      <c r="C5" s="557"/>
      <c r="D5" s="557"/>
      <c r="E5" s="557"/>
      <c r="F5" s="557"/>
      <c r="G5" s="557"/>
    </row>
    <row r="6" spans="1:7" ht="13.2" x14ac:dyDescent="0.25">
      <c r="A6" s="146"/>
      <c r="B6" s="556" t="s">
        <v>865</v>
      </c>
      <c r="C6" s="557"/>
      <c r="D6" s="557"/>
      <c r="E6" s="557"/>
      <c r="F6" s="557"/>
      <c r="G6" s="557"/>
    </row>
    <row r="7" spans="1:7" ht="13.2" x14ac:dyDescent="0.25">
      <c r="A7" s="488" t="s">
        <v>198</v>
      </c>
      <c r="B7" s="489"/>
      <c r="C7" s="489"/>
      <c r="D7" s="489"/>
      <c r="E7" s="489"/>
      <c r="F7" s="489"/>
      <c r="G7" s="489"/>
    </row>
    <row r="8" spans="1:7" ht="13.2" x14ac:dyDescent="0.25">
      <c r="A8" s="48"/>
      <c r="B8" s="145"/>
      <c r="C8" s="439" t="s">
        <v>854</v>
      </c>
      <c r="D8" s="554"/>
      <c r="E8" s="554"/>
      <c r="F8" s="555"/>
      <c r="G8" s="144" t="s">
        <v>853</v>
      </c>
    </row>
    <row r="9" spans="1:7" x14ac:dyDescent="0.25">
      <c r="A9" s="44"/>
      <c r="B9" s="44"/>
      <c r="C9" s="44" t="s">
        <v>11</v>
      </c>
      <c r="D9" s="44" t="s">
        <v>852</v>
      </c>
      <c r="E9" s="44" t="s">
        <v>9</v>
      </c>
      <c r="F9" s="44" t="s">
        <v>8</v>
      </c>
      <c r="G9" s="44" t="s">
        <v>808</v>
      </c>
    </row>
    <row r="10" spans="1:7" x14ac:dyDescent="0.25">
      <c r="A10" s="44" t="s">
        <v>864</v>
      </c>
      <c r="B10" s="44" t="s">
        <v>142</v>
      </c>
      <c r="C10" s="44" t="s">
        <v>7</v>
      </c>
      <c r="D10" s="44" t="s">
        <v>850</v>
      </c>
      <c r="E10" s="44" t="s">
        <v>849</v>
      </c>
      <c r="F10" s="44" t="s">
        <v>742</v>
      </c>
      <c r="G10" s="44" t="s">
        <v>848</v>
      </c>
    </row>
    <row r="11" spans="1:7" x14ac:dyDescent="0.25">
      <c r="A11" s="44"/>
      <c r="B11" s="44"/>
      <c r="C11" s="44"/>
      <c r="D11" s="44"/>
      <c r="E11" s="44"/>
      <c r="F11" s="44"/>
      <c r="G11" s="44"/>
    </row>
    <row r="12" spans="1:7" x14ac:dyDescent="0.25">
      <c r="A12" s="82"/>
      <c r="B12" s="82"/>
      <c r="C12" s="82"/>
      <c r="D12" s="82"/>
      <c r="E12" s="82"/>
      <c r="F12" s="82"/>
      <c r="G12" s="82"/>
    </row>
    <row r="13" spans="1:7" x14ac:dyDescent="0.25">
      <c r="A13" s="51"/>
      <c r="B13" s="51" t="s">
        <v>198</v>
      </c>
      <c r="C13" s="29">
        <v>0</v>
      </c>
      <c r="D13" s="29">
        <v>0</v>
      </c>
      <c r="E13" s="29">
        <v>0</v>
      </c>
      <c r="F13" s="29">
        <f t="shared" ref="F13:F21" si="0">C13-D13-E13</f>
        <v>0</v>
      </c>
      <c r="G13" s="29">
        <v>0</v>
      </c>
    </row>
    <row r="14" spans="1:7" x14ac:dyDescent="0.25">
      <c r="A14" s="51">
        <v>20</v>
      </c>
      <c r="B14" s="51" t="s">
        <v>863</v>
      </c>
      <c r="C14" s="29">
        <v>0</v>
      </c>
      <c r="D14" s="29">
        <v>0</v>
      </c>
      <c r="E14" s="29">
        <v>0</v>
      </c>
      <c r="F14" s="29">
        <f t="shared" si="0"/>
        <v>0</v>
      </c>
      <c r="G14" s="29">
        <v>0</v>
      </c>
    </row>
    <row r="15" spans="1:7" x14ac:dyDescent="0.25">
      <c r="A15" s="46" t="s">
        <v>862</v>
      </c>
      <c r="B15" s="46"/>
      <c r="C15" s="29">
        <v>0</v>
      </c>
      <c r="D15" s="29">
        <v>0</v>
      </c>
      <c r="E15" s="29">
        <v>0</v>
      </c>
      <c r="F15" s="29">
        <f t="shared" si="0"/>
        <v>0</v>
      </c>
      <c r="G15" s="29">
        <v>0</v>
      </c>
    </row>
    <row r="16" spans="1:7" x14ac:dyDescent="0.25">
      <c r="A16" s="51">
        <v>204</v>
      </c>
      <c r="B16" s="51" t="s">
        <v>861</v>
      </c>
      <c r="C16" s="29">
        <v>0</v>
      </c>
      <c r="D16" s="29">
        <v>0</v>
      </c>
      <c r="E16" s="29">
        <v>0</v>
      </c>
      <c r="F16" s="29">
        <f t="shared" si="0"/>
        <v>0</v>
      </c>
      <c r="G16" s="29">
        <v>0</v>
      </c>
    </row>
    <row r="17" spans="1:7" x14ac:dyDescent="0.25">
      <c r="A17" s="46" t="s">
        <v>860</v>
      </c>
      <c r="B17" s="46"/>
      <c r="C17" s="29">
        <v>0</v>
      </c>
      <c r="D17" s="29">
        <v>0</v>
      </c>
      <c r="E17" s="29">
        <v>0</v>
      </c>
      <c r="F17" s="29">
        <f t="shared" si="0"/>
        <v>0</v>
      </c>
      <c r="G17" s="29">
        <v>0</v>
      </c>
    </row>
    <row r="18" spans="1:7" x14ac:dyDescent="0.25">
      <c r="A18" s="51">
        <v>21</v>
      </c>
      <c r="B18" s="51" t="s">
        <v>859</v>
      </c>
      <c r="C18" s="29">
        <v>0</v>
      </c>
      <c r="D18" s="29">
        <v>0</v>
      </c>
      <c r="E18" s="29">
        <v>0</v>
      </c>
      <c r="F18" s="29">
        <f t="shared" si="0"/>
        <v>0</v>
      </c>
      <c r="G18" s="29">
        <v>0</v>
      </c>
    </row>
    <row r="19" spans="1:7" x14ac:dyDescent="0.25">
      <c r="A19" s="46" t="s">
        <v>858</v>
      </c>
      <c r="B19" s="46"/>
      <c r="C19" s="29">
        <v>0</v>
      </c>
      <c r="D19" s="29">
        <v>0</v>
      </c>
      <c r="E19" s="29">
        <v>0</v>
      </c>
      <c r="F19" s="29">
        <f t="shared" si="0"/>
        <v>0</v>
      </c>
      <c r="G19" s="29">
        <v>0</v>
      </c>
    </row>
    <row r="20" spans="1:7" x14ac:dyDescent="0.25">
      <c r="A20" s="51">
        <v>23</v>
      </c>
      <c r="B20" s="51" t="s">
        <v>857</v>
      </c>
      <c r="C20" s="29">
        <v>0</v>
      </c>
      <c r="D20" s="29">
        <v>0</v>
      </c>
      <c r="E20" s="29">
        <v>0</v>
      </c>
      <c r="F20" s="29">
        <f t="shared" si="0"/>
        <v>0</v>
      </c>
      <c r="G20" s="29">
        <v>0</v>
      </c>
    </row>
    <row r="21" spans="1:7" x14ac:dyDescent="0.25">
      <c r="A21" s="46" t="s">
        <v>856</v>
      </c>
      <c r="B21" s="46"/>
      <c r="C21" s="29">
        <v>0</v>
      </c>
      <c r="D21" s="29">
        <v>0</v>
      </c>
      <c r="E21" s="29">
        <v>0</v>
      </c>
      <c r="F21" s="29">
        <f t="shared" si="0"/>
        <v>0</v>
      </c>
      <c r="G21" s="29">
        <v>0</v>
      </c>
    </row>
    <row r="23" spans="1:7" ht="13.2" x14ac:dyDescent="0.25">
      <c r="A23" s="488" t="s">
        <v>855</v>
      </c>
      <c r="B23" s="489"/>
      <c r="C23" s="489"/>
      <c r="D23" s="489"/>
      <c r="E23" s="489"/>
      <c r="F23" s="489"/>
      <c r="G23" s="489"/>
    </row>
    <row r="24" spans="1:7" ht="13.2" x14ac:dyDescent="0.25">
      <c r="A24" s="48"/>
      <c r="B24" s="145"/>
      <c r="C24" s="439" t="s">
        <v>854</v>
      </c>
      <c r="D24" s="554"/>
      <c r="E24" s="554"/>
      <c r="F24" s="555"/>
      <c r="G24" s="144" t="s">
        <v>853</v>
      </c>
    </row>
    <row r="25" spans="1:7" x14ac:dyDescent="0.25">
      <c r="A25" s="44"/>
      <c r="B25" s="44"/>
      <c r="C25" s="44" t="s">
        <v>11</v>
      </c>
      <c r="D25" s="44" t="s">
        <v>852</v>
      </c>
      <c r="E25" s="44" t="s">
        <v>9</v>
      </c>
      <c r="F25" s="44" t="s">
        <v>8</v>
      </c>
      <c r="G25" s="44" t="s">
        <v>808</v>
      </c>
    </row>
    <row r="26" spans="1:7" x14ac:dyDescent="0.25">
      <c r="A26" s="44"/>
      <c r="B26" s="44" t="s">
        <v>851</v>
      </c>
      <c r="C26" s="44" t="s">
        <v>7</v>
      </c>
      <c r="D26" s="44" t="s">
        <v>850</v>
      </c>
      <c r="E26" s="44" t="s">
        <v>849</v>
      </c>
      <c r="F26" s="44" t="s">
        <v>742</v>
      </c>
      <c r="G26" s="44" t="s">
        <v>848</v>
      </c>
    </row>
    <row r="27" spans="1:7" x14ac:dyDescent="0.25">
      <c r="A27" s="82"/>
      <c r="B27" s="82"/>
      <c r="C27" s="82"/>
      <c r="D27" s="82"/>
      <c r="E27" s="82"/>
      <c r="F27" s="82"/>
      <c r="G27" s="82"/>
    </row>
    <row r="28" spans="1:7" x14ac:dyDescent="0.25">
      <c r="A28" s="51"/>
      <c r="B28" s="51" t="s">
        <v>847</v>
      </c>
      <c r="C28" s="29">
        <v>0</v>
      </c>
      <c r="D28" s="29">
        <v>0</v>
      </c>
      <c r="E28" s="29">
        <v>0</v>
      </c>
      <c r="F28" s="29">
        <f>C28-D28-E28</f>
        <v>0</v>
      </c>
      <c r="G28" s="29">
        <v>0</v>
      </c>
    </row>
    <row r="29" spans="1:7" x14ac:dyDescent="0.25">
      <c r="A29" s="51">
        <v>13</v>
      </c>
      <c r="B29" s="51" t="s">
        <v>846</v>
      </c>
      <c r="C29" s="29">
        <v>0</v>
      </c>
      <c r="D29" s="29">
        <v>0</v>
      </c>
      <c r="E29" s="29">
        <v>0</v>
      </c>
      <c r="F29" s="29">
        <f>C29-D29-E29</f>
        <v>0</v>
      </c>
      <c r="G29" s="29">
        <v>0</v>
      </c>
    </row>
    <row r="30" spans="1:7" x14ac:dyDescent="0.25">
      <c r="A30" s="46" t="s">
        <v>845</v>
      </c>
      <c r="B30" s="46"/>
      <c r="C30" s="29">
        <v>0</v>
      </c>
      <c r="D30" s="29">
        <v>0</v>
      </c>
      <c r="E30" s="29">
        <v>0</v>
      </c>
      <c r="F30" s="29">
        <f>C30-D30-E30</f>
        <v>0</v>
      </c>
      <c r="G30" s="29">
        <v>0</v>
      </c>
    </row>
    <row r="31" spans="1:7" x14ac:dyDescent="0.25">
      <c r="A31" s="51">
        <v>16</v>
      </c>
      <c r="B31" s="51" t="s">
        <v>827</v>
      </c>
      <c r="C31" s="29">
        <v>0</v>
      </c>
      <c r="D31" s="29">
        <v>0</v>
      </c>
      <c r="E31" s="29">
        <v>0</v>
      </c>
      <c r="F31" s="29">
        <f>C31-D31-E31</f>
        <v>0</v>
      </c>
      <c r="G31" s="29">
        <v>0</v>
      </c>
    </row>
    <row r="32" spans="1:7" x14ac:dyDescent="0.25">
      <c r="A32" s="46" t="s">
        <v>844</v>
      </c>
      <c r="B32" s="46"/>
      <c r="C32" s="29">
        <v>0</v>
      </c>
      <c r="D32" s="29">
        <v>0</v>
      </c>
      <c r="E32" s="29">
        <v>0</v>
      </c>
      <c r="F32" s="29">
        <f>C32-D32-E32</f>
        <v>0</v>
      </c>
      <c r="G32" s="29">
        <v>0</v>
      </c>
    </row>
    <row r="33" spans="1:4" x14ac:dyDescent="0.25">
      <c r="A33" s="43"/>
    </row>
    <row r="34" spans="1:4" x14ac:dyDescent="0.25">
      <c r="A34" s="43" t="s">
        <v>819</v>
      </c>
    </row>
    <row r="35" spans="1:4" x14ac:dyDescent="0.25">
      <c r="A35" s="43" t="s">
        <v>843</v>
      </c>
    </row>
    <row r="36" spans="1:4" x14ac:dyDescent="0.25">
      <c r="A36" s="43" t="s">
        <v>842</v>
      </c>
    </row>
    <row r="37" spans="1:4" x14ac:dyDescent="0.25">
      <c r="A37" s="43"/>
    </row>
    <row r="38" spans="1:4" x14ac:dyDescent="0.25">
      <c r="B38" s="45" t="s">
        <v>841</v>
      </c>
      <c r="C38" s="45" t="s">
        <v>840</v>
      </c>
      <c r="D38" s="45" t="s">
        <v>839</v>
      </c>
    </row>
    <row r="39" spans="1:4" x14ac:dyDescent="0.25">
      <c r="B39" s="45" t="s">
        <v>838</v>
      </c>
      <c r="C39" s="143">
        <v>0</v>
      </c>
      <c r="D39" s="143">
        <v>0</v>
      </c>
    </row>
    <row r="41" spans="1:4" x14ac:dyDescent="0.25">
      <c r="B41" s="43" t="s">
        <v>837</v>
      </c>
    </row>
  </sheetData>
  <mergeCells count="10">
    <mergeCell ref="B4:F4"/>
    <mergeCell ref="A1:F1"/>
    <mergeCell ref="A2:F2"/>
    <mergeCell ref="A3:F3"/>
    <mergeCell ref="A23:G23"/>
    <mergeCell ref="C24:F24"/>
    <mergeCell ref="A7:G7"/>
    <mergeCell ref="C8:F8"/>
    <mergeCell ref="B6:G6"/>
    <mergeCell ref="B5:G5"/>
  </mergeCells>
  <printOptions horizontalCentered="1"/>
  <pageMargins left="0.39370078740157477" right="0.39370078740157477" top="0.39370078740157477" bottom="0.39370078740157477" header="0.19685039370078738" footer="0.19685039370078738"/>
  <pageSetup paperSize="9"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topLeftCell="A13" workbookViewId="0">
      <selection activeCell="F41" sqref="F41"/>
    </sheetView>
  </sheetViews>
  <sheetFormatPr baseColWidth="10" defaultRowHeight="10.199999999999999" x14ac:dyDescent="0.25"/>
  <cols>
    <col min="1" max="1" width="10.77734375" style="90" customWidth="1"/>
    <col min="2" max="2" width="60.77734375" style="132" customWidth="1"/>
    <col min="3" max="3" width="13.33203125" style="90" bestFit="1" customWidth="1"/>
    <col min="4" max="4" width="10.6640625" style="90" bestFit="1" customWidth="1"/>
    <col min="5" max="5" width="12.44140625" style="90" bestFit="1" customWidth="1"/>
    <col min="6" max="6" width="10.6640625" style="90" bestFit="1" customWidth="1"/>
    <col min="7" max="16384" width="11.5546875" style="90"/>
  </cols>
  <sheetData>
    <row r="1" spans="1:6" ht="13.2" x14ac:dyDescent="0.25">
      <c r="A1" s="523" t="s">
        <v>722</v>
      </c>
      <c r="B1" s="524"/>
      <c r="C1" s="524"/>
      <c r="D1" s="524"/>
      <c r="E1" s="524"/>
      <c r="F1" s="114" t="s">
        <v>721</v>
      </c>
    </row>
    <row r="2" spans="1:6" ht="13.2" x14ac:dyDescent="0.25">
      <c r="A2" s="561" t="s">
        <v>836</v>
      </c>
      <c r="B2" s="562"/>
      <c r="C2" s="562"/>
      <c r="D2" s="562"/>
      <c r="E2" s="562"/>
      <c r="F2" s="121"/>
    </row>
    <row r="3" spans="1:6" ht="13.2" x14ac:dyDescent="0.25">
      <c r="A3" s="563" t="s">
        <v>835</v>
      </c>
      <c r="B3" s="564"/>
      <c r="C3" s="564"/>
      <c r="D3" s="564"/>
      <c r="E3" s="564"/>
      <c r="F3" s="113" t="s">
        <v>590</v>
      </c>
    </row>
    <row r="4" spans="1:6" ht="13.2" x14ac:dyDescent="0.25">
      <c r="A4" s="565"/>
      <c r="B4" s="566"/>
      <c r="C4" s="566"/>
      <c r="D4" s="566"/>
      <c r="E4" s="566"/>
      <c r="F4" s="566"/>
    </row>
    <row r="5" spans="1:6" ht="13.2" x14ac:dyDescent="0.25">
      <c r="A5" s="525" t="s">
        <v>834</v>
      </c>
      <c r="B5" s="526"/>
      <c r="C5" s="526"/>
      <c r="D5" s="526"/>
      <c r="E5" s="526"/>
      <c r="F5" s="526"/>
    </row>
    <row r="6" spans="1:6" ht="13.2" x14ac:dyDescent="0.25">
      <c r="A6" s="525" t="s">
        <v>833</v>
      </c>
      <c r="B6" s="526"/>
      <c r="C6" s="526"/>
      <c r="D6" s="526"/>
      <c r="E6" s="526"/>
      <c r="F6" s="526"/>
    </row>
    <row r="7" spans="1:6" x14ac:dyDescent="0.25">
      <c r="A7" s="122" t="s">
        <v>809</v>
      </c>
      <c r="B7" s="62" t="s">
        <v>832</v>
      </c>
      <c r="C7" s="121" t="s">
        <v>11</v>
      </c>
      <c r="D7" s="121" t="s">
        <v>10</v>
      </c>
      <c r="E7" s="121" t="s">
        <v>9</v>
      </c>
      <c r="F7" s="121" t="s">
        <v>195</v>
      </c>
    </row>
    <row r="8" spans="1:6" x14ac:dyDescent="0.25">
      <c r="A8" s="130" t="s">
        <v>831</v>
      </c>
      <c r="B8" s="61"/>
      <c r="C8" s="110" t="s">
        <v>7</v>
      </c>
      <c r="D8" s="110"/>
      <c r="E8" s="110" t="s">
        <v>6</v>
      </c>
      <c r="F8" s="110" t="s">
        <v>830</v>
      </c>
    </row>
    <row r="9" spans="1:6" x14ac:dyDescent="0.25">
      <c r="A9" s="142" t="s">
        <v>829</v>
      </c>
      <c r="B9" s="141" t="s">
        <v>828</v>
      </c>
      <c r="C9" s="126">
        <v>38905375</v>
      </c>
      <c r="D9" s="126">
        <v>43068327.140000001</v>
      </c>
      <c r="E9" s="126">
        <v>0</v>
      </c>
      <c r="F9" s="126">
        <f t="shared" ref="F9:F41" si="0">C9-(D9+E9)</f>
        <v>-4162952.1400000006</v>
      </c>
    </row>
    <row r="10" spans="1:6" ht="20.399999999999999" x14ac:dyDescent="0.25">
      <c r="A10" s="102" t="s">
        <v>524</v>
      </c>
      <c r="B10" s="137" t="s">
        <v>523</v>
      </c>
      <c r="C10" s="136">
        <v>2000000</v>
      </c>
      <c r="D10" s="136">
        <v>2029762.9</v>
      </c>
      <c r="E10" s="136">
        <v>0</v>
      </c>
      <c r="F10" s="136">
        <f t="shared" si="0"/>
        <v>-29762.899999999907</v>
      </c>
    </row>
    <row r="11" spans="1:6" x14ac:dyDescent="0.25">
      <c r="A11" s="102" t="s">
        <v>522</v>
      </c>
      <c r="B11" s="137" t="s">
        <v>521</v>
      </c>
      <c r="C11" s="136">
        <v>2000000</v>
      </c>
      <c r="D11" s="136">
        <v>1154521.47</v>
      </c>
      <c r="E11" s="136">
        <v>0</v>
      </c>
      <c r="F11" s="136">
        <f t="shared" si="0"/>
        <v>845478.53</v>
      </c>
    </row>
    <row r="12" spans="1:6" x14ac:dyDescent="0.25">
      <c r="A12" s="102" t="s">
        <v>520</v>
      </c>
      <c r="B12" s="137" t="s">
        <v>519</v>
      </c>
      <c r="C12" s="136">
        <v>300000</v>
      </c>
      <c r="D12" s="136">
        <v>0</v>
      </c>
      <c r="E12" s="136">
        <v>0</v>
      </c>
      <c r="F12" s="136">
        <f t="shared" si="0"/>
        <v>300000</v>
      </c>
    </row>
    <row r="13" spans="1:6" x14ac:dyDescent="0.25">
      <c r="A13" s="102" t="s">
        <v>518</v>
      </c>
      <c r="B13" s="137" t="s">
        <v>517</v>
      </c>
      <c r="C13" s="136">
        <v>500000</v>
      </c>
      <c r="D13" s="136">
        <v>5648164.9000000004</v>
      </c>
      <c r="E13" s="136">
        <v>0</v>
      </c>
      <c r="F13" s="136">
        <f t="shared" si="0"/>
        <v>-5148164.9000000004</v>
      </c>
    </row>
    <row r="14" spans="1:6" x14ac:dyDescent="0.25">
      <c r="A14" s="102" t="s">
        <v>516</v>
      </c>
      <c r="B14" s="137" t="s">
        <v>515</v>
      </c>
      <c r="C14" s="136">
        <v>0</v>
      </c>
      <c r="D14" s="136">
        <v>47516.5</v>
      </c>
      <c r="E14" s="136">
        <v>0</v>
      </c>
      <c r="F14" s="136">
        <f t="shared" si="0"/>
        <v>-47516.5</v>
      </c>
    </row>
    <row r="15" spans="1:6" x14ac:dyDescent="0.25">
      <c r="A15" s="102" t="s">
        <v>514</v>
      </c>
      <c r="B15" s="137" t="s">
        <v>513</v>
      </c>
      <c r="C15" s="136">
        <v>0</v>
      </c>
      <c r="D15" s="136">
        <v>82986.37</v>
      </c>
      <c r="E15" s="136">
        <v>0</v>
      </c>
      <c r="F15" s="136">
        <f t="shared" si="0"/>
        <v>-82986.37</v>
      </c>
    </row>
    <row r="16" spans="1:6" x14ac:dyDescent="0.25">
      <c r="A16" s="102" t="s">
        <v>512</v>
      </c>
      <c r="B16" s="137" t="s">
        <v>511</v>
      </c>
      <c r="C16" s="136">
        <v>2600000</v>
      </c>
      <c r="D16" s="136">
        <v>2600000</v>
      </c>
      <c r="E16" s="136">
        <v>0</v>
      </c>
      <c r="F16" s="136">
        <f t="shared" si="0"/>
        <v>0</v>
      </c>
    </row>
    <row r="17" spans="1:6" x14ac:dyDescent="0.25">
      <c r="A17" s="102" t="s">
        <v>510</v>
      </c>
      <c r="B17" s="137" t="s">
        <v>161</v>
      </c>
      <c r="C17" s="136">
        <v>31505375</v>
      </c>
      <c r="D17" s="136">
        <v>31505375</v>
      </c>
      <c r="E17" s="136">
        <v>0</v>
      </c>
      <c r="F17" s="136">
        <f t="shared" si="0"/>
        <v>0</v>
      </c>
    </row>
    <row r="18" spans="1:6" x14ac:dyDescent="0.25">
      <c r="A18" s="142" t="s">
        <v>188</v>
      </c>
      <c r="B18" s="141" t="s">
        <v>827</v>
      </c>
      <c r="C18" s="126">
        <v>1132542538.9000001</v>
      </c>
      <c r="D18" s="126">
        <v>566000000</v>
      </c>
      <c r="E18" s="126">
        <v>36800000</v>
      </c>
      <c r="F18" s="126">
        <f t="shared" si="0"/>
        <v>529742538.9000001</v>
      </c>
    </row>
    <row r="19" spans="1:6" x14ac:dyDescent="0.25">
      <c r="A19" s="102" t="s">
        <v>119</v>
      </c>
      <c r="B19" s="137" t="s">
        <v>118</v>
      </c>
      <c r="C19" s="136">
        <v>0</v>
      </c>
      <c r="D19" s="136">
        <v>0</v>
      </c>
      <c r="E19" s="136">
        <v>0</v>
      </c>
      <c r="F19" s="136">
        <f t="shared" si="0"/>
        <v>0</v>
      </c>
    </row>
    <row r="20" spans="1:6" x14ac:dyDescent="0.25">
      <c r="A20" s="102" t="s">
        <v>679</v>
      </c>
      <c r="B20" s="137" t="s">
        <v>678</v>
      </c>
      <c r="C20" s="136">
        <v>150000000</v>
      </c>
      <c r="D20" s="136">
        <v>196000000</v>
      </c>
      <c r="E20" s="136">
        <v>0</v>
      </c>
      <c r="F20" s="136">
        <f t="shared" si="0"/>
        <v>-46000000</v>
      </c>
    </row>
    <row r="21" spans="1:6" x14ac:dyDescent="0.25">
      <c r="A21" s="102" t="s">
        <v>186</v>
      </c>
      <c r="B21" s="137" t="s">
        <v>185</v>
      </c>
      <c r="C21" s="136">
        <v>328542538.89999998</v>
      </c>
      <c r="D21" s="136">
        <v>170000000</v>
      </c>
      <c r="E21" s="136">
        <v>0</v>
      </c>
      <c r="F21" s="136">
        <f t="shared" si="0"/>
        <v>158542538.89999998</v>
      </c>
    </row>
    <row r="22" spans="1:6" x14ac:dyDescent="0.25">
      <c r="A22" s="102" t="s">
        <v>184</v>
      </c>
      <c r="B22" s="137" t="s">
        <v>680</v>
      </c>
      <c r="C22" s="136">
        <v>294000000</v>
      </c>
      <c r="D22" s="136">
        <v>190000000</v>
      </c>
      <c r="E22" s="136">
        <v>36800000</v>
      </c>
      <c r="F22" s="136">
        <f t="shared" si="0"/>
        <v>67200000</v>
      </c>
    </row>
    <row r="23" spans="1:6" x14ac:dyDescent="0.25">
      <c r="A23" s="102" t="s">
        <v>4</v>
      </c>
      <c r="B23" s="137" t="s">
        <v>147</v>
      </c>
      <c r="C23" s="136">
        <v>260000000</v>
      </c>
      <c r="D23" s="136">
        <v>10000000</v>
      </c>
      <c r="E23" s="136">
        <v>0</v>
      </c>
      <c r="F23" s="136">
        <f t="shared" si="0"/>
        <v>250000000</v>
      </c>
    </row>
    <row r="24" spans="1:6" x14ac:dyDescent="0.25">
      <c r="A24" s="102" t="s">
        <v>2</v>
      </c>
      <c r="B24" s="137" t="s">
        <v>826</v>
      </c>
      <c r="C24" s="136">
        <v>100000000</v>
      </c>
      <c r="D24" s="136">
        <v>0</v>
      </c>
      <c r="E24" s="136">
        <v>0</v>
      </c>
      <c r="F24" s="136">
        <f t="shared" si="0"/>
        <v>100000000</v>
      </c>
    </row>
    <row r="25" spans="1:6" x14ac:dyDescent="0.25">
      <c r="A25" s="142" t="s">
        <v>211</v>
      </c>
      <c r="B25" s="141" t="s">
        <v>825</v>
      </c>
      <c r="C25" s="126">
        <v>0</v>
      </c>
      <c r="D25" s="126">
        <v>10190.85</v>
      </c>
      <c r="E25" s="126">
        <v>0</v>
      </c>
      <c r="F25" s="126">
        <f t="shared" si="0"/>
        <v>-10190.85</v>
      </c>
    </row>
    <row r="26" spans="1:6" x14ac:dyDescent="0.25">
      <c r="A26" s="102" t="s">
        <v>509</v>
      </c>
      <c r="B26" s="137" t="s">
        <v>110</v>
      </c>
      <c r="C26" s="136">
        <v>0</v>
      </c>
      <c r="D26" s="136">
        <v>10190.85</v>
      </c>
      <c r="E26" s="136">
        <v>0</v>
      </c>
      <c r="F26" s="136">
        <f t="shared" si="0"/>
        <v>-10190.85</v>
      </c>
    </row>
    <row r="27" spans="1:6" x14ac:dyDescent="0.25">
      <c r="A27" s="142" t="s">
        <v>210</v>
      </c>
      <c r="B27" s="141" t="s">
        <v>824</v>
      </c>
      <c r="C27" s="126">
        <v>0</v>
      </c>
      <c r="D27" s="126">
        <v>2595053.3199999998</v>
      </c>
      <c r="E27" s="126">
        <v>0</v>
      </c>
      <c r="F27" s="126">
        <f t="shared" si="0"/>
        <v>-2595053.3199999998</v>
      </c>
    </row>
    <row r="28" spans="1:6" x14ac:dyDescent="0.25">
      <c r="A28" s="102" t="s">
        <v>508</v>
      </c>
      <c r="B28" s="137" t="s">
        <v>502</v>
      </c>
      <c r="C28" s="136">
        <v>0</v>
      </c>
      <c r="D28" s="136">
        <v>2121616</v>
      </c>
      <c r="E28" s="136">
        <v>0</v>
      </c>
      <c r="F28" s="136">
        <f t="shared" si="0"/>
        <v>-2121616</v>
      </c>
    </row>
    <row r="29" spans="1:6" x14ac:dyDescent="0.25">
      <c r="A29" s="102" t="s">
        <v>507</v>
      </c>
      <c r="B29" s="137" t="s">
        <v>502</v>
      </c>
      <c r="C29" s="136">
        <v>0</v>
      </c>
      <c r="D29" s="136">
        <v>2462.36</v>
      </c>
      <c r="E29" s="136">
        <v>0</v>
      </c>
      <c r="F29" s="136">
        <f t="shared" si="0"/>
        <v>-2462.36</v>
      </c>
    </row>
    <row r="30" spans="1:6" x14ac:dyDescent="0.25">
      <c r="A30" s="102" t="s">
        <v>506</v>
      </c>
      <c r="B30" s="137" t="s">
        <v>494</v>
      </c>
      <c r="C30" s="136">
        <v>0</v>
      </c>
      <c r="D30" s="136">
        <v>26220</v>
      </c>
      <c r="E30" s="136">
        <v>0</v>
      </c>
      <c r="F30" s="136">
        <f t="shared" si="0"/>
        <v>-26220</v>
      </c>
    </row>
    <row r="31" spans="1:6" x14ac:dyDescent="0.25">
      <c r="A31" s="102" t="s">
        <v>505</v>
      </c>
      <c r="B31" s="137" t="s">
        <v>504</v>
      </c>
      <c r="C31" s="136">
        <v>0</v>
      </c>
      <c r="D31" s="136">
        <v>3250</v>
      </c>
      <c r="E31" s="136">
        <v>0</v>
      </c>
      <c r="F31" s="136">
        <f t="shared" si="0"/>
        <v>-3250</v>
      </c>
    </row>
    <row r="32" spans="1:6" x14ac:dyDescent="0.25">
      <c r="A32" s="102" t="s">
        <v>503</v>
      </c>
      <c r="B32" s="137" t="s">
        <v>502</v>
      </c>
      <c r="C32" s="136">
        <v>0</v>
      </c>
      <c r="D32" s="136">
        <v>1610.4</v>
      </c>
      <c r="E32" s="136">
        <v>0</v>
      </c>
      <c r="F32" s="136">
        <f t="shared" si="0"/>
        <v>-1610.4</v>
      </c>
    </row>
    <row r="33" spans="1:6" x14ac:dyDescent="0.25">
      <c r="A33" s="102" t="s">
        <v>501</v>
      </c>
      <c r="B33" s="137" t="s">
        <v>500</v>
      </c>
      <c r="C33" s="136">
        <v>0</v>
      </c>
      <c r="D33" s="136">
        <v>233.81</v>
      </c>
      <c r="E33" s="136">
        <v>0</v>
      </c>
      <c r="F33" s="136">
        <f t="shared" si="0"/>
        <v>-233.81</v>
      </c>
    </row>
    <row r="34" spans="1:6" x14ac:dyDescent="0.25">
      <c r="A34" s="102" t="s">
        <v>499</v>
      </c>
      <c r="B34" s="137" t="s">
        <v>498</v>
      </c>
      <c r="C34" s="136">
        <v>0</v>
      </c>
      <c r="D34" s="136">
        <v>320926.56</v>
      </c>
      <c r="E34" s="136">
        <v>0</v>
      </c>
      <c r="F34" s="136">
        <f t="shared" si="0"/>
        <v>-320926.56</v>
      </c>
    </row>
    <row r="35" spans="1:6" x14ac:dyDescent="0.25">
      <c r="A35" s="102" t="s">
        <v>497</v>
      </c>
      <c r="B35" s="137" t="s">
        <v>496</v>
      </c>
      <c r="C35" s="136">
        <v>0</v>
      </c>
      <c r="D35" s="136">
        <v>31800.33</v>
      </c>
      <c r="E35" s="136">
        <v>0</v>
      </c>
      <c r="F35" s="136">
        <f t="shared" si="0"/>
        <v>-31800.33</v>
      </c>
    </row>
    <row r="36" spans="1:6" x14ac:dyDescent="0.25">
      <c r="A36" s="102" t="s">
        <v>495</v>
      </c>
      <c r="B36" s="137" t="s">
        <v>494</v>
      </c>
      <c r="C36" s="136">
        <v>0</v>
      </c>
      <c r="D36" s="136">
        <v>86933.86</v>
      </c>
      <c r="E36" s="136">
        <v>0</v>
      </c>
      <c r="F36" s="136">
        <f t="shared" si="0"/>
        <v>-86933.86</v>
      </c>
    </row>
    <row r="37" spans="1:6" x14ac:dyDescent="0.25">
      <c r="A37" s="142" t="s">
        <v>209</v>
      </c>
      <c r="B37" s="141" t="s">
        <v>823</v>
      </c>
      <c r="C37" s="126">
        <v>0</v>
      </c>
      <c r="D37" s="126">
        <v>0</v>
      </c>
      <c r="E37" s="126">
        <v>0</v>
      </c>
      <c r="F37" s="126">
        <f t="shared" si="0"/>
        <v>0</v>
      </c>
    </row>
    <row r="38" spans="1:6" x14ac:dyDescent="0.25">
      <c r="A38" s="140" t="s">
        <v>822</v>
      </c>
      <c r="B38" s="139" t="s">
        <v>821</v>
      </c>
      <c r="C38" s="138">
        <v>0</v>
      </c>
      <c r="D38" s="138">
        <v>0</v>
      </c>
      <c r="E38" s="138">
        <v>0</v>
      </c>
      <c r="F38" s="138">
        <f t="shared" si="0"/>
        <v>0</v>
      </c>
    </row>
    <row r="39" spans="1:6" x14ac:dyDescent="0.25">
      <c r="A39" s="140" t="s">
        <v>208</v>
      </c>
      <c r="B39" s="139" t="s">
        <v>820</v>
      </c>
      <c r="C39" s="138">
        <v>56000</v>
      </c>
      <c r="D39" s="138">
        <v>5069004.37</v>
      </c>
      <c r="E39" s="138">
        <v>0</v>
      </c>
      <c r="F39" s="138">
        <f t="shared" si="0"/>
        <v>-5013004.37</v>
      </c>
    </row>
    <row r="40" spans="1:6" x14ac:dyDescent="0.25">
      <c r="A40" s="102" t="s">
        <v>493</v>
      </c>
      <c r="B40" s="137" t="s">
        <v>492</v>
      </c>
      <c r="C40" s="136">
        <v>46000</v>
      </c>
      <c r="D40" s="136">
        <v>5069004.37</v>
      </c>
      <c r="E40" s="136">
        <v>0</v>
      </c>
      <c r="F40" s="136">
        <f t="shared" si="0"/>
        <v>-5023004.37</v>
      </c>
    </row>
    <row r="41" spans="1:6" ht="20.399999999999999" x14ac:dyDescent="0.25">
      <c r="A41" s="135" t="s">
        <v>546</v>
      </c>
      <c r="B41" s="134" t="s">
        <v>545</v>
      </c>
      <c r="C41" s="133">
        <v>10000</v>
      </c>
      <c r="D41" s="133">
        <v>0</v>
      </c>
      <c r="E41" s="133">
        <v>0</v>
      </c>
      <c r="F41" s="133">
        <f t="shared" si="0"/>
        <v>10000</v>
      </c>
    </row>
    <row r="42" spans="1:6" x14ac:dyDescent="0.25">
      <c r="A42" s="567" t="s">
        <v>819</v>
      </c>
      <c r="B42" s="567"/>
      <c r="C42" s="567"/>
      <c r="D42" s="567"/>
      <c r="E42" s="567"/>
      <c r="F42" s="567"/>
    </row>
    <row r="43" spans="1:6" x14ac:dyDescent="0.25">
      <c r="A43" s="568" t="s">
        <v>818</v>
      </c>
      <c r="B43" s="568"/>
      <c r="C43" s="568"/>
      <c r="D43" s="568"/>
      <c r="E43" s="568"/>
      <c r="F43" s="568"/>
    </row>
    <row r="44" spans="1:6" x14ac:dyDescent="0.25">
      <c r="A44" s="560" t="s">
        <v>817</v>
      </c>
      <c r="B44" s="560"/>
      <c r="C44" s="560"/>
      <c r="D44" s="560"/>
      <c r="E44" s="560"/>
      <c r="F44" s="560"/>
    </row>
    <row r="45" spans="1:6" x14ac:dyDescent="0.25">
      <c r="A45" s="560" t="s">
        <v>816</v>
      </c>
      <c r="B45" s="560"/>
      <c r="C45" s="560"/>
      <c r="D45" s="560"/>
      <c r="E45" s="560"/>
      <c r="F45" s="560"/>
    </row>
    <row r="46" spans="1:6" x14ac:dyDescent="0.25">
      <c r="A46" s="560" t="s">
        <v>815</v>
      </c>
      <c r="B46" s="560"/>
      <c r="C46" s="560"/>
      <c r="D46" s="560"/>
      <c r="E46" s="560"/>
      <c r="F46" s="560"/>
    </row>
  </sheetData>
  <mergeCells count="11">
    <mergeCell ref="A46:F46"/>
    <mergeCell ref="A1:E1"/>
    <mergeCell ref="A2:E2"/>
    <mergeCell ref="A3:E3"/>
    <mergeCell ref="A4:F4"/>
    <mergeCell ref="A5:F5"/>
    <mergeCell ref="A6:F6"/>
    <mergeCell ref="A42:F42"/>
    <mergeCell ref="A43:F43"/>
    <mergeCell ref="A44:F44"/>
    <mergeCell ref="A45:F45"/>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zoomScaleNormal="100" workbookViewId="0">
      <selection activeCell="A27" sqref="A27"/>
    </sheetView>
  </sheetViews>
  <sheetFormatPr baseColWidth="10" defaultRowHeight="10.199999999999999" x14ac:dyDescent="0.25"/>
  <cols>
    <col min="1" max="1" width="6.21875" style="90" bestFit="1" customWidth="1"/>
    <col min="2" max="2" width="15.88671875" style="90" bestFit="1" customWidth="1"/>
    <col min="3" max="3" width="13.33203125" style="90" bestFit="1" customWidth="1"/>
    <col min="4" max="4" width="9.88671875" style="90" bestFit="1" customWidth="1"/>
    <col min="5" max="5" width="12.44140625" style="90" bestFit="1" customWidth="1"/>
    <col min="6" max="6" width="9.21875" style="90" bestFit="1" customWidth="1"/>
    <col min="7" max="7" width="9.88671875" style="90" bestFit="1" customWidth="1"/>
    <col min="8" max="16384" width="11.5546875" style="90"/>
  </cols>
  <sheetData>
    <row r="1" spans="1:7" ht="13.2" x14ac:dyDescent="0.25">
      <c r="A1" s="570" t="s">
        <v>722</v>
      </c>
      <c r="B1" s="571"/>
      <c r="C1" s="571"/>
      <c r="D1" s="571"/>
      <c r="E1" s="571"/>
      <c r="F1" s="572"/>
      <c r="G1" s="121" t="s">
        <v>721</v>
      </c>
    </row>
    <row r="2" spans="1:7" ht="13.2" x14ac:dyDescent="0.25">
      <c r="A2" s="570" t="s">
        <v>814</v>
      </c>
      <c r="B2" s="571"/>
      <c r="C2" s="571"/>
      <c r="D2" s="571"/>
      <c r="E2" s="571"/>
      <c r="F2" s="572"/>
      <c r="G2" s="121" t="s">
        <v>589</v>
      </c>
    </row>
    <row r="3" spans="1:7" ht="13.2" x14ac:dyDescent="0.25">
      <c r="A3" s="573" t="s">
        <v>813</v>
      </c>
      <c r="B3" s="574"/>
      <c r="C3" s="574"/>
      <c r="D3" s="574"/>
      <c r="E3" s="574"/>
      <c r="F3" s="575"/>
      <c r="G3" s="113"/>
    </row>
    <row r="4" spans="1:7" ht="13.2" x14ac:dyDescent="0.25">
      <c r="A4" s="565"/>
      <c r="B4" s="566"/>
      <c r="C4" s="566"/>
      <c r="D4" s="566"/>
      <c r="E4" s="566"/>
      <c r="F4" s="566"/>
      <c r="G4" s="566"/>
    </row>
    <row r="5" spans="1:7" ht="13.2" x14ac:dyDescent="0.25">
      <c r="A5" s="525" t="s">
        <v>812</v>
      </c>
      <c r="B5" s="526"/>
      <c r="C5" s="526"/>
      <c r="D5" s="526"/>
      <c r="E5" s="526"/>
      <c r="F5" s="526"/>
      <c r="G5" s="526"/>
    </row>
    <row r="6" spans="1:7" ht="13.2" x14ac:dyDescent="0.25">
      <c r="A6" s="121"/>
      <c r="B6" s="121"/>
      <c r="C6" s="569" t="s">
        <v>196</v>
      </c>
      <c r="D6" s="524"/>
      <c r="E6" s="524"/>
      <c r="F6" s="524"/>
      <c r="G6" s="121"/>
    </row>
    <row r="7" spans="1:7" x14ac:dyDescent="0.25">
      <c r="A7" s="130" t="s">
        <v>809</v>
      </c>
      <c r="B7" s="110" t="s">
        <v>12</v>
      </c>
      <c r="C7" s="110" t="s">
        <v>11</v>
      </c>
      <c r="D7" s="110" t="s">
        <v>10</v>
      </c>
      <c r="E7" s="110" t="s">
        <v>9</v>
      </c>
      <c r="F7" s="110" t="s">
        <v>195</v>
      </c>
      <c r="G7" s="110" t="s">
        <v>808</v>
      </c>
    </row>
    <row r="8" spans="1:7" x14ac:dyDescent="0.25">
      <c r="A8" s="110"/>
      <c r="B8" s="110"/>
      <c r="C8" s="110" t="s">
        <v>7</v>
      </c>
      <c r="D8" s="110"/>
      <c r="E8" s="110" t="s">
        <v>6</v>
      </c>
      <c r="F8" s="110" t="s">
        <v>784</v>
      </c>
      <c r="G8" s="110" t="s">
        <v>193</v>
      </c>
    </row>
    <row r="9" spans="1:7" x14ac:dyDescent="0.25">
      <c r="A9" s="110"/>
      <c r="B9" s="110"/>
      <c r="C9" s="110"/>
      <c r="D9" s="110"/>
      <c r="E9" s="110"/>
      <c r="F9" s="110"/>
      <c r="G9" s="110"/>
    </row>
    <row r="10" spans="1:7" x14ac:dyDescent="0.25">
      <c r="A10" s="129"/>
      <c r="B10" s="127" t="s">
        <v>807</v>
      </c>
      <c r="C10" s="126">
        <v>100000</v>
      </c>
      <c r="D10" s="126">
        <v>0</v>
      </c>
      <c r="E10" s="126">
        <v>0</v>
      </c>
      <c r="F10" s="126">
        <f>C10-(D10+E10)</f>
        <v>100000</v>
      </c>
      <c r="G10" s="126">
        <v>0</v>
      </c>
    </row>
    <row r="11" spans="1:7" x14ac:dyDescent="0.25">
      <c r="A11" s="125" t="s">
        <v>207</v>
      </c>
      <c r="B11" s="124" t="s">
        <v>811</v>
      </c>
      <c r="C11" s="123">
        <v>100000</v>
      </c>
      <c r="D11" s="123">
        <v>0</v>
      </c>
      <c r="E11" s="123">
        <v>0</v>
      </c>
      <c r="F11" s="123">
        <f>C11-(D11+E11)</f>
        <v>100000</v>
      </c>
      <c r="G11" s="123">
        <v>0</v>
      </c>
    </row>
    <row r="12" spans="1:7" x14ac:dyDescent="0.25">
      <c r="A12" s="128" t="s">
        <v>695</v>
      </c>
      <c r="B12" s="127" t="s">
        <v>806</v>
      </c>
      <c r="C12" s="126"/>
      <c r="D12" s="126"/>
      <c r="E12" s="126"/>
      <c r="F12" s="126">
        <f>C12-(D12+E12)</f>
        <v>0</v>
      </c>
      <c r="G12" s="126"/>
    </row>
    <row r="13" spans="1:7" x14ac:dyDescent="0.25">
      <c r="A13" s="131" t="s">
        <v>695</v>
      </c>
    </row>
    <row r="14" spans="1:7" ht="13.2" x14ac:dyDescent="0.25">
      <c r="A14" s="525" t="s">
        <v>810</v>
      </c>
      <c r="B14" s="526"/>
      <c r="C14" s="526"/>
      <c r="D14" s="526"/>
      <c r="E14" s="526"/>
      <c r="F14" s="526"/>
      <c r="G14" s="526"/>
    </row>
    <row r="15" spans="1:7" ht="13.2" x14ac:dyDescent="0.25">
      <c r="A15" s="121"/>
      <c r="B15" s="121"/>
      <c r="C15" s="569" t="s">
        <v>196</v>
      </c>
      <c r="D15" s="524"/>
      <c r="E15" s="524"/>
      <c r="F15" s="524"/>
      <c r="G15" s="121"/>
    </row>
    <row r="16" spans="1:7" x14ac:dyDescent="0.25">
      <c r="A16" s="130" t="s">
        <v>809</v>
      </c>
      <c r="B16" s="110" t="s">
        <v>12</v>
      </c>
      <c r="C16" s="110" t="s">
        <v>11</v>
      </c>
      <c r="D16" s="110" t="s">
        <v>10</v>
      </c>
      <c r="E16" s="110" t="s">
        <v>9</v>
      </c>
      <c r="F16" s="110" t="s">
        <v>195</v>
      </c>
      <c r="G16" s="110" t="s">
        <v>808</v>
      </c>
    </row>
    <row r="17" spans="1:7" x14ac:dyDescent="0.25">
      <c r="A17" s="110"/>
      <c r="B17" s="110"/>
      <c r="C17" s="110" t="s">
        <v>7</v>
      </c>
      <c r="D17" s="110"/>
      <c r="E17" s="110" t="s">
        <v>6</v>
      </c>
      <c r="F17" s="110" t="s">
        <v>784</v>
      </c>
      <c r="G17" s="110" t="s">
        <v>193</v>
      </c>
    </row>
    <row r="18" spans="1:7" x14ac:dyDescent="0.25">
      <c r="A18" s="110"/>
      <c r="B18" s="110"/>
      <c r="C18" s="110"/>
      <c r="D18" s="110"/>
      <c r="E18" s="110"/>
      <c r="F18" s="110"/>
      <c r="G18" s="110"/>
    </row>
    <row r="19" spans="1:7" x14ac:dyDescent="0.25">
      <c r="A19" s="129"/>
      <c r="B19" s="127" t="s">
        <v>807</v>
      </c>
      <c r="C19" s="126"/>
      <c r="D19" s="126"/>
      <c r="E19" s="126"/>
      <c r="F19" s="126">
        <f t="shared" ref="F19:F24" si="0">C19-(D19+E19)</f>
        <v>0</v>
      </c>
      <c r="G19" s="126"/>
    </row>
    <row r="20" spans="1:7" x14ac:dyDescent="0.25">
      <c r="A20" s="128" t="s">
        <v>695</v>
      </c>
      <c r="B20" s="127" t="s">
        <v>806</v>
      </c>
      <c r="C20" s="126">
        <v>13816047</v>
      </c>
      <c r="D20" s="126">
        <v>13716618.220000001</v>
      </c>
      <c r="E20" s="126">
        <v>0</v>
      </c>
      <c r="F20" s="126">
        <f t="shared" si="0"/>
        <v>99428.779999999329</v>
      </c>
      <c r="G20" s="126">
        <v>13716618.220000001</v>
      </c>
    </row>
    <row r="21" spans="1:7" x14ac:dyDescent="0.25">
      <c r="A21" s="125" t="s">
        <v>675</v>
      </c>
      <c r="B21" s="124" t="s">
        <v>805</v>
      </c>
      <c r="C21" s="123">
        <v>2445047</v>
      </c>
      <c r="D21" s="123">
        <v>2444605.13</v>
      </c>
      <c r="E21" s="123">
        <v>0</v>
      </c>
      <c r="F21" s="123">
        <f t="shared" si="0"/>
        <v>441.87000000011176</v>
      </c>
      <c r="G21" s="123">
        <v>2444605.13</v>
      </c>
    </row>
    <row r="22" spans="1:7" x14ac:dyDescent="0.25">
      <c r="A22" s="125" t="s">
        <v>684</v>
      </c>
      <c r="B22" s="124" t="s">
        <v>804</v>
      </c>
      <c r="C22" s="123">
        <v>4171200</v>
      </c>
      <c r="D22" s="123">
        <v>4171161.97</v>
      </c>
      <c r="E22" s="123">
        <v>0</v>
      </c>
      <c r="F22" s="123">
        <f t="shared" si="0"/>
        <v>38.029999999795109</v>
      </c>
      <c r="G22" s="123">
        <v>4171161.97</v>
      </c>
    </row>
    <row r="23" spans="1:7" x14ac:dyDescent="0.25">
      <c r="A23" s="125" t="s">
        <v>677</v>
      </c>
      <c r="B23" s="124" t="s">
        <v>803</v>
      </c>
      <c r="C23" s="123">
        <v>3000000</v>
      </c>
      <c r="D23" s="123">
        <v>2923776.24</v>
      </c>
      <c r="E23" s="123">
        <v>0</v>
      </c>
      <c r="F23" s="123">
        <f t="shared" si="0"/>
        <v>76223.759999999776</v>
      </c>
      <c r="G23" s="123">
        <v>2923776.24</v>
      </c>
    </row>
    <row r="24" spans="1:7" x14ac:dyDescent="0.25">
      <c r="A24" s="125" t="s">
        <v>682</v>
      </c>
      <c r="B24" s="124" t="s">
        <v>802</v>
      </c>
      <c r="C24" s="123">
        <v>4199800</v>
      </c>
      <c r="D24" s="123">
        <v>4177074.88</v>
      </c>
      <c r="E24" s="123">
        <v>0</v>
      </c>
      <c r="F24" s="123">
        <f t="shared" si="0"/>
        <v>22725.120000000112</v>
      </c>
      <c r="G24" s="123">
        <v>4177074.88</v>
      </c>
    </row>
    <row r="26" spans="1:7" ht="18" customHeight="1" x14ac:dyDescent="0.25">
      <c r="A26" s="568" t="s">
        <v>801</v>
      </c>
      <c r="B26" s="568"/>
      <c r="C26" s="568"/>
      <c r="D26" s="568"/>
      <c r="E26" s="568"/>
      <c r="F26" s="568"/>
      <c r="G26" s="568"/>
    </row>
    <row r="27" spans="1:7" ht="10.050000000000001" customHeight="1" x14ac:dyDescent="0.25">
      <c r="A27" s="91" t="s">
        <v>800</v>
      </c>
    </row>
  </sheetData>
  <mergeCells count="9">
    <mergeCell ref="A14:G14"/>
    <mergeCell ref="C15:F15"/>
    <mergeCell ref="A26:G26"/>
    <mergeCell ref="A1:F1"/>
    <mergeCell ref="A2:F2"/>
    <mergeCell ref="A3:F3"/>
    <mergeCell ref="A4:G4"/>
    <mergeCell ref="A5:G5"/>
    <mergeCell ref="C6:F6"/>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workbookViewId="0">
      <selection activeCell="D44" sqref="D44"/>
    </sheetView>
  </sheetViews>
  <sheetFormatPr baseColWidth="10" defaultRowHeight="10.199999999999999" x14ac:dyDescent="0.25"/>
  <cols>
    <col min="1" max="1" width="5.77734375" style="3" customWidth="1"/>
    <col min="2" max="2" width="45.77734375" style="4" customWidth="1"/>
    <col min="3" max="6" width="15.77734375" style="3" customWidth="1"/>
    <col min="7" max="16384" width="11.5546875" style="3"/>
  </cols>
  <sheetData>
    <row r="1" spans="1:6" ht="13.2" x14ac:dyDescent="0.25">
      <c r="A1" s="576" t="s">
        <v>722</v>
      </c>
      <c r="B1" s="577"/>
      <c r="C1" s="577"/>
      <c r="D1" s="577"/>
      <c r="E1" s="577"/>
      <c r="F1" s="34" t="s">
        <v>721</v>
      </c>
    </row>
    <row r="2" spans="1:6" ht="13.2" x14ac:dyDescent="0.25">
      <c r="A2" s="576" t="s">
        <v>799</v>
      </c>
      <c r="B2" s="577"/>
      <c r="C2" s="577"/>
      <c r="D2" s="577"/>
      <c r="E2" s="577"/>
      <c r="F2" s="34" t="s">
        <v>797</v>
      </c>
    </row>
    <row r="3" spans="1:6" ht="13.2" x14ac:dyDescent="0.25">
      <c r="A3" s="578" t="s">
        <v>191</v>
      </c>
      <c r="B3" s="579"/>
      <c r="C3" s="579"/>
      <c r="D3" s="579"/>
      <c r="E3" s="579"/>
      <c r="F3" s="579"/>
    </row>
    <row r="4" spans="1:6" x14ac:dyDescent="0.25">
      <c r="A4" s="33"/>
      <c r="B4" s="33"/>
      <c r="C4" s="33"/>
      <c r="D4" s="33"/>
      <c r="E4" s="33"/>
      <c r="F4" s="33"/>
    </row>
    <row r="5" spans="1:6" x14ac:dyDescent="0.25">
      <c r="A5" s="10" t="s">
        <v>13</v>
      </c>
      <c r="B5" s="9" t="s">
        <v>12</v>
      </c>
      <c r="C5" s="9" t="s">
        <v>11</v>
      </c>
      <c r="D5" s="9" t="s">
        <v>10</v>
      </c>
      <c r="E5" s="9" t="s">
        <v>9</v>
      </c>
      <c r="F5" s="9" t="s">
        <v>8</v>
      </c>
    </row>
    <row r="6" spans="1:6" x14ac:dyDescent="0.25">
      <c r="A6" s="8"/>
      <c r="B6" s="8"/>
      <c r="C6" s="8" t="s">
        <v>7</v>
      </c>
      <c r="D6" s="8"/>
      <c r="E6" s="8" t="s">
        <v>6</v>
      </c>
      <c r="F6" s="8" t="s">
        <v>5</v>
      </c>
    </row>
    <row r="7" spans="1:6" ht="13.2" x14ac:dyDescent="0.25">
      <c r="A7" s="587" t="s">
        <v>190</v>
      </c>
      <c r="B7" s="588"/>
      <c r="C7" s="11">
        <v>426170320.01999998</v>
      </c>
      <c r="D7" s="11">
        <v>374873940.00999999</v>
      </c>
      <c r="E7" s="11">
        <v>6000000</v>
      </c>
      <c r="F7" s="11">
        <v>45296380.009999998</v>
      </c>
    </row>
    <row r="8" spans="1:6" ht="13.2" x14ac:dyDescent="0.25">
      <c r="A8" s="589" t="s">
        <v>189</v>
      </c>
      <c r="B8" s="444"/>
      <c r="C8" s="32">
        <v>398665920.01999998</v>
      </c>
      <c r="D8" s="32">
        <v>371836792.47000003</v>
      </c>
      <c r="E8" s="32">
        <v>6000000</v>
      </c>
      <c r="F8" s="32">
        <v>20829127.550000001</v>
      </c>
    </row>
    <row r="9" spans="1:6" x14ac:dyDescent="0.25">
      <c r="A9" s="42" t="s">
        <v>188</v>
      </c>
      <c r="B9" s="41" t="s">
        <v>187</v>
      </c>
      <c r="C9" s="32">
        <v>83268395</v>
      </c>
      <c r="D9" s="32">
        <v>82411347.989999995</v>
      </c>
      <c r="E9" s="32">
        <v>0</v>
      </c>
      <c r="F9" s="32">
        <v>857047.01</v>
      </c>
    </row>
    <row r="10" spans="1:6" x14ac:dyDescent="0.25">
      <c r="A10" s="28" t="s">
        <v>119</v>
      </c>
      <c r="B10" s="27" t="s">
        <v>118</v>
      </c>
      <c r="C10" s="26">
        <v>0</v>
      </c>
      <c r="D10" s="26">
        <v>0</v>
      </c>
      <c r="E10" s="26">
        <v>0</v>
      </c>
      <c r="F10" s="26">
        <v>0</v>
      </c>
    </row>
    <row r="11" spans="1:6" x14ac:dyDescent="0.25">
      <c r="A11" s="28" t="s">
        <v>117</v>
      </c>
      <c r="B11" s="27" t="s">
        <v>116</v>
      </c>
      <c r="C11" s="26">
        <v>5797000</v>
      </c>
      <c r="D11" s="26">
        <v>5709018.0800000001</v>
      </c>
      <c r="E11" s="26">
        <v>0</v>
      </c>
      <c r="F11" s="26">
        <v>87981.92</v>
      </c>
    </row>
    <row r="12" spans="1:6" x14ac:dyDescent="0.25">
      <c r="A12" s="28" t="s">
        <v>186</v>
      </c>
      <c r="B12" s="27" t="s">
        <v>185</v>
      </c>
      <c r="C12" s="26">
        <v>76703000</v>
      </c>
      <c r="D12" s="26">
        <v>76702329.909999996</v>
      </c>
      <c r="E12" s="26">
        <v>0</v>
      </c>
      <c r="F12" s="26">
        <v>670.09</v>
      </c>
    </row>
    <row r="13" spans="1:6" x14ac:dyDescent="0.25">
      <c r="A13" s="28" t="s">
        <v>184</v>
      </c>
      <c r="B13" s="27" t="s">
        <v>183</v>
      </c>
      <c r="C13" s="26">
        <v>768395</v>
      </c>
      <c r="D13" s="26">
        <v>0</v>
      </c>
      <c r="E13" s="26">
        <v>0</v>
      </c>
      <c r="F13" s="26">
        <v>768395</v>
      </c>
    </row>
    <row r="14" spans="1:6" ht="13.2" x14ac:dyDescent="0.25">
      <c r="A14" s="587" t="s">
        <v>182</v>
      </c>
      <c r="B14" s="588"/>
      <c r="C14" s="11">
        <v>17237150.02</v>
      </c>
      <c r="D14" s="11">
        <v>10884506.539999999</v>
      </c>
      <c r="E14" s="11">
        <v>6000000</v>
      </c>
      <c r="F14" s="11">
        <v>352643.48</v>
      </c>
    </row>
    <row r="15" spans="1:6" x14ac:dyDescent="0.25">
      <c r="A15" s="42" t="s">
        <v>181</v>
      </c>
      <c r="B15" s="41" t="s">
        <v>180</v>
      </c>
      <c r="C15" s="32">
        <v>0</v>
      </c>
      <c r="D15" s="32">
        <v>0</v>
      </c>
      <c r="E15" s="32">
        <v>0</v>
      </c>
      <c r="F15" s="32">
        <v>0</v>
      </c>
    </row>
    <row r="16" spans="1:6" ht="20.399999999999999" x14ac:dyDescent="0.25">
      <c r="A16" s="42" t="s">
        <v>179</v>
      </c>
      <c r="B16" s="41" t="s">
        <v>178</v>
      </c>
      <c r="C16" s="32">
        <v>6047350</v>
      </c>
      <c r="D16" s="32">
        <v>5797339.04</v>
      </c>
      <c r="E16" s="32">
        <v>0</v>
      </c>
      <c r="F16" s="32">
        <v>250010.96</v>
      </c>
    </row>
    <row r="17" spans="1:6" x14ac:dyDescent="0.25">
      <c r="A17" s="28" t="s">
        <v>177</v>
      </c>
      <c r="B17" s="27" t="s">
        <v>176</v>
      </c>
      <c r="C17" s="26">
        <v>6017350</v>
      </c>
      <c r="D17" s="26">
        <v>5767339.04</v>
      </c>
      <c r="E17" s="26">
        <v>0</v>
      </c>
      <c r="F17" s="26">
        <v>250010.96</v>
      </c>
    </row>
    <row r="18" spans="1:6" x14ac:dyDescent="0.25">
      <c r="A18" s="28" t="s">
        <v>175</v>
      </c>
      <c r="B18" s="27" t="s">
        <v>174</v>
      </c>
      <c r="C18" s="26">
        <v>30000</v>
      </c>
      <c r="D18" s="26">
        <v>30000</v>
      </c>
      <c r="E18" s="26">
        <v>0</v>
      </c>
      <c r="F18" s="26">
        <v>0</v>
      </c>
    </row>
    <row r="19" spans="1:6" x14ac:dyDescent="0.25">
      <c r="A19" s="40" t="s">
        <v>134</v>
      </c>
      <c r="B19" s="12" t="s">
        <v>173</v>
      </c>
      <c r="C19" s="11">
        <v>11189800.02</v>
      </c>
      <c r="D19" s="11">
        <v>5087167.5</v>
      </c>
      <c r="E19" s="11">
        <v>6000000</v>
      </c>
      <c r="F19" s="11">
        <v>102632.52</v>
      </c>
    </row>
    <row r="20" spans="1:6" x14ac:dyDescent="0.25">
      <c r="A20" s="28" t="s">
        <v>132</v>
      </c>
      <c r="B20" s="27" t="s">
        <v>131</v>
      </c>
      <c r="C20" s="26">
        <v>135000</v>
      </c>
      <c r="D20" s="26">
        <v>117167.5</v>
      </c>
      <c r="E20" s="26">
        <v>0</v>
      </c>
      <c r="F20" s="26">
        <v>17832.5</v>
      </c>
    </row>
    <row r="21" spans="1:6" x14ac:dyDescent="0.25">
      <c r="A21" s="28" t="s">
        <v>130</v>
      </c>
      <c r="B21" s="27" t="s">
        <v>129</v>
      </c>
      <c r="C21" s="26">
        <v>150000</v>
      </c>
      <c r="D21" s="26">
        <v>0</v>
      </c>
      <c r="E21" s="26">
        <v>150000</v>
      </c>
      <c r="F21" s="26">
        <v>0</v>
      </c>
    </row>
    <row r="22" spans="1:6" x14ac:dyDescent="0.25">
      <c r="A22" s="28" t="s">
        <v>130</v>
      </c>
      <c r="B22" s="27" t="s">
        <v>129</v>
      </c>
      <c r="C22" s="26">
        <v>2492000</v>
      </c>
      <c r="D22" s="26">
        <v>2000000</v>
      </c>
      <c r="E22" s="26">
        <v>492000</v>
      </c>
      <c r="F22" s="26">
        <v>0</v>
      </c>
    </row>
    <row r="23" spans="1:6" ht="20.399999999999999" x14ac:dyDescent="0.25">
      <c r="A23" s="28" t="s">
        <v>128</v>
      </c>
      <c r="B23" s="27" t="s">
        <v>172</v>
      </c>
      <c r="C23" s="26">
        <v>3054800.02</v>
      </c>
      <c r="D23" s="26">
        <v>2970000</v>
      </c>
      <c r="E23" s="26">
        <v>0</v>
      </c>
      <c r="F23" s="26">
        <v>84800.02</v>
      </c>
    </row>
    <row r="24" spans="1:6" x14ac:dyDescent="0.25">
      <c r="A24" s="28" t="s">
        <v>124</v>
      </c>
      <c r="B24" s="27" t="s">
        <v>171</v>
      </c>
      <c r="C24" s="26">
        <v>5358000</v>
      </c>
      <c r="D24" s="26">
        <v>0</v>
      </c>
      <c r="E24" s="26">
        <v>5358000</v>
      </c>
      <c r="F24" s="26">
        <v>0</v>
      </c>
    </row>
    <row r="25" spans="1:6" x14ac:dyDescent="0.25">
      <c r="A25" s="40" t="s">
        <v>170</v>
      </c>
      <c r="B25" s="12" t="s">
        <v>169</v>
      </c>
      <c r="C25" s="11">
        <v>0</v>
      </c>
      <c r="D25" s="39">
        <v>0</v>
      </c>
      <c r="E25" s="39">
        <v>0</v>
      </c>
      <c r="F25" s="39">
        <v>0</v>
      </c>
    </row>
    <row r="26" spans="1:6" ht="13.2" x14ac:dyDescent="0.25">
      <c r="A26" s="585" t="s">
        <v>168</v>
      </c>
      <c r="B26" s="586"/>
      <c r="C26" s="23">
        <v>325664775</v>
      </c>
      <c r="D26" s="23">
        <v>281578085.48000002</v>
      </c>
      <c r="E26" s="24">
        <v>0</v>
      </c>
      <c r="F26" s="23">
        <v>44086689.520000003</v>
      </c>
    </row>
    <row r="27" spans="1:6" ht="13.2" x14ac:dyDescent="0.25">
      <c r="A27" s="585" t="s">
        <v>167</v>
      </c>
      <c r="B27" s="586"/>
      <c r="C27" s="23">
        <v>298160375</v>
      </c>
      <c r="D27" s="23">
        <v>278540937.94</v>
      </c>
      <c r="E27" s="24">
        <v>0</v>
      </c>
      <c r="F27" s="23">
        <v>19619437.059999999</v>
      </c>
    </row>
    <row r="28" spans="1:6" ht="20.399999999999999" x14ac:dyDescent="0.25">
      <c r="A28" s="22" t="s">
        <v>166</v>
      </c>
      <c r="B28" s="21" t="s">
        <v>165</v>
      </c>
      <c r="C28" s="19">
        <v>4000</v>
      </c>
      <c r="D28" s="19">
        <v>3785.64</v>
      </c>
      <c r="E28" s="20">
        <v>0</v>
      </c>
      <c r="F28" s="19">
        <v>214.36</v>
      </c>
    </row>
    <row r="29" spans="1:6" ht="20.399999999999999" x14ac:dyDescent="0.25">
      <c r="A29" s="22" t="s">
        <v>164</v>
      </c>
      <c r="B29" s="21" t="s">
        <v>163</v>
      </c>
      <c r="C29" s="19">
        <v>1000</v>
      </c>
      <c r="D29" s="19">
        <v>630.54</v>
      </c>
      <c r="E29" s="20">
        <v>0</v>
      </c>
      <c r="F29" s="19">
        <v>369.46</v>
      </c>
    </row>
    <row r="30" spans="1:6" x14ac:dyDescent="0.25">
      <c r="A30" s="22" t="s">
        <v>162</v>
      </c>
      <c r="B30" s="21" t="s">
        <v>161</v>
      </c>
      <c r="C30" s="19">
        <v>31505375</v>
      </c>
      <c r="D30" s="19">
        <v>31505375</v>
      </c>
      <c r="E30" s="20">
        <v>0</v>
      </c>
      <c r="F30" s="19">
        <v>0</v>
      </c>
    </row>
    <row r="31" spans="1:6" x14ac:dyDescent="0.25">
      <c r="A31" s="22" t="s">
        <v>160</v>
      </c>
      <c r="B31" s="21" t="s">
        <v>159</v>
      </c>
      <c r="C31" s="19">
        <v>266650000</v>
      </c>
      <c r="D31" s="19">
        <v>247031146.75999999</v>
      </c>
      <c r="E31" s="20">
        <v>0</v>
      </c>
      <c r="F31" s="19">
        <v>19618853.239999998</v>
      </c>
    </row>
    <row r="32" spans="1:6" ht="13.2" x14ac:dyDescent="0.25">
      <c r="A32" s="583" t="s">
        <v>158</v>
      </c>
      <c r="B32" s="584"/>
      <c r="C32" s="15">
        <v>27504400</v>
      </c>
      <c r="D32" s="15">
        <v>3037147.54</v>
      </c>
      <c r="E32" s="16">
        <v>0</v>
      </c>
      <c r="F32" s="15">
        <v>24467252.460000001</v>
      </c>
    </row>
    <row r="33" spans="1:6" x14ac:dyDescent="0.25">
      <c r="A33" s="36"/>
      <c r="B33" s="35" t="s">
        <v>157</v>
      </c>
      <c r="C33" s="23">
        <v>27504400</v>
      </c>
      <c r="D33" s="23">
        <v>3037147.54</v>
      </c>
      <c r="E33" s="24">
        <v>0</v>
      </c>
      <c r="F33" s="23">
        <v>24467252.460000001</v>
      </c>
    </row>
    <row r="34" spans="1:6" x14ac:dyDescent="0.25">
      <c r="A34" s="22" t="s">
        <v>156</v>
      </c>
      <c r="B34" s="21" t="s">
        <v>155</v>
      </c>
      <c r="C34" s="19">
        <v>4400</v>
      </c>
      <c r="D34" s="19">
        <v>0</v>
      </c>
      <c r="E34" s="20">
        <v>0</v>
      </c>
      <c r="F34" s="19">
        <v>4400</v>
      </c>
    </row>
    <row r="35" spans="1:6" x14ac:dyDescent="0.25">
      <c r="A35" s="22" t="s">
        <v>154</v>
      </c>
      <c r="B35" s="21" t="s">
        <v>153</v>
      </c>
      <c r="C35" s="19">
        <v>0</v>
      </c>
      <c r="D35" s="19">
        <v>0</v>
      </c>
      <c r="E35" s="20">
        <v>0</v>
      </c>
      <c r="F35" s="19">
        <v>0</v>
      </c>
    </row>
    <row r="36" spans="1:6" ht="20.399999999999999" x14ac:dyDescent="0.25">
      <c r="A36" s="22" t="s">
        <v>126</v>
      </c>
      <c r="B36" s="21" t="s">
        <v>125</v>
      </c>
      <c r="C36" s="19">
        <v>25700000</v>
      </c>
      <c r="D36" s="19">
        <v>1993365.45</v>
      </c>
      <c r="E36" s="20">
        <v>0</v>
      </c>
      <c r="F36" s="19">
        <v>23706634.550000001</v>
      </c>
    </row>
    <row r="37" spans="1:6" ht="20.399999999999999" x14ac:dyDescent="0.25">
      <c r="A37" s="22" t="s">
        <v>105</v>
      </c>
      <c r="B37" s="21" t="s">
        <v>104</v>
      </c>
      <c r="C37" s="19">
        <v>1026385</v>
      </c>
      <c r="D37" s="19">
        <v>1026385</v>
      </c>
      <c r="E37" s="20">
        <v>0</v>
      </c>
      <c r="F37" s="19">
        <v>0</v>
      </c>
    </row>
    <row r="38" spans="1:6" ht="20.399999999999999" x14ac:dyDescent="0.25">
      <c r="A38" s="22" t="s">
        <v>95</v>
      </c>
      <c r="B38" s="21" t="s">
        <v>94</v>
      </c>
      <c r="C38" s="19">
        <v>756217.91</v>
      </c>
      <c r="D38" s="19">
        <v>0</v>
      </c>
      <c r="E38" s="20">
        <v>0</v>
      </c>
      <c r="F38" s="19">
        <v>756217.91</v>
      </c>
    </row>
    <row r="39" spans="1:6" ht="20.399999999999999" x14ac:dyDescent="0.25">
      <c r="A39" s="22" t="s">
        <v>91</v>
      </c>
      <c r="B39" s="21" t="s">
        <v>90</v>
      </c>
      <c r="C39" s="19">
        <v>656</v>
      </c>
      <c r="D39" s="19">
        <v>656</v>
      </c>
      <c r="E39" s="20">
        <v>0</v>
      </c>
      <c r="F39" s="19">
        <v>0</v>
      </c>
    </row>
    <row r="40" spans="1:6" ht="20.399999999999999" x14ac:dyDescent="0.25">
      <c r="A40" s="22" t="s">
        <v>85</v>
      </c>
      <c r="B40" s="21" t="s">
        <v>84</v>
      </c>
      <c r="C40" s="19">
        <v>1748</v>
      </c>
      <c r="D40" s="19">
        <v>1748</v>
      </c>
      <c r="E40" s="20">
        <v>0</v>
      </c>
      <c r="F40" s="19">
        <v>0</v>
      </c>
    </row>
    <row r="41" spans="1:6" x14ac:dyDescent="0.25">
      <c r="A41" s="22" t="s">
        <v>81</v>
      </c>
      <c r="B41" s="21" t="s">
        <v>80</v>
      </c>
      <c r="C41" s="19">
        <v>429</v>
      </c>
      <c r="D41" s="19">
        <v>429</v>
      </c>
      <c r="E41" s="20">
        <v>0</v>
      </c>
      <c r="F41" s="19">
        <v>0</v>
      </c>
    </row>
    <row r="42" spans="1:6" ht="20.399999999999999" x14ac:dyDescent="0.25">
      <c r="A42" s="318" t="s">
        <v>77</v>
      </c>
      <c r="B42" s="319" t="s">
        <v>76</v>
      </c>
      <c r="C42" s="320">
        <v>6763</v>
      </c>
      <c r="D42" s="320">
        <v>6763</v>
      </c>
      <c r="E42" s="321">
        <v>0</v>
      </c>
      <c r="F42" s="320">
        <v>0</v>
      </c>
    </row>
    <row r="43" spans="1:6" ht="20.399999999999999" x14ac:dyDescent="0.25">
      <c r="A43" s="322" t="s">
        <v>75</v>
      </c>
      <c r="B43" s="323" t="s">
        <v>74</v>
      </c>
      <c r="C43" s="324">
        <v>608.08000000000004</v>
      </c>
      <c r="D43" s="324">
        <v>608.08000000000004</v>
      </c>
      <c r="E43" s="325">
        <v>0</v>
      </c>
      <c r="F43" s="324">
        <v>0</v>
      </c>
    </row>
    <row r="44" spans="1:6" x14ac:dyDescent="0.25">
      <c r="A44" s="22" t="s">
        <v>69</v>
      </c>
      <c r="B44" s="21" t="s">
        <v>152</v>
      </c>
      <c r="C44" s="314" t="s">
        <v>151</v>
      </c>
      <c r="D44" s="21">
        <v>7193.01</v>
      </c>
      <c r="E44" s="20"/>
      <c r="F44" s="19"/>
    </row>
    <row r="45" spans="1:6" x14ac:dyDescent="0.25">
      <c r="A45" s="38"/>
      <c r="B45" s="21"/>
      <c r="C45" s="19"/>
      <c r="D45" s="19"/>
      <c r="E45" s="20"/>
      <c r="F45" s="19"/>
    </row>
    <row r="46" spans="1:6" x14ac:dyDescent="0.25">
      <c r="A46" s="37"/>
      <c r="B46" s="17" t="s">
        <v>150</v>
      </c>
      <c r="C46" s="15">
        <v>0</v>
      </c>
      <c r="D46" s="15">
        <v>0</v>
      </c>
      <c r="E46" s="16">
        <v>0</v>
      </c>
      <c r="F46" s="15">
        <v>0</v>
      </c>
    </row>
    <row r="47" spans="1:6" x14ac:dyDescent="0.25">
      <c r="A47" s="36"/>
      <c r="B47" s="35" t="s">
        <v>149</v>
      </c>
      <c r="C47" s="23">
        <v>0</v>
      </c>
      <c r="D47" s="23">
        <v>0</v>
      </c>
      <c r="E47" s="24">
        <v>0</v>
      </c>
      <c r="F47" s="23">
        <v>0</v>
      </c>
    </row>
    <row r="49" spans="1:6" x14ac:dyDescent="0.25">
      <c r="A49" s="580" t="s">
        <v>19</v>
      </c>
      <c r="B49" s="435"/>
      <c r="C49" s="435"/>
      <c r="D49" s="435"/>
      <c r="E49" s="435"/>
      <c r="F49" s="435"/>
    </row>
    <row r="50" spans="1:6" x14ac:dyDescent="0.25">
      <c r="C50" s="33"/>
      <c r="D50" s="33"/>
      <c r="E50" s="33"/>
    </row>
    <row r="51" spans="1:6" ht="13.2" x14ac:dyDescent="0.25">
      <c r="A51" s="578" t="s">
        <v>148</v>
      </c>
      <c r="B51" s="579"/>
      <c r="C51" s="579"/>
      <c r="D51" s="579"/>
      <c r="E51" s="579"/>
      <c r="F51" s="579"/>
    </row>
    <row r="53" spans="1:6" x14ac:dyDescent="0.25">
      <c r="A53" s="10" t="s">
        <v>13</v>
      </c>
      <c r="B53" s="9" t="s">
        <v>12</v>
      </c>
      <c r="C53" s="9" t="s">
        <v>11</v>
      </c>
      <c r="D53" s="9" t="s">
        <v>10</v>
      </c>
      <c r="E53" s="9" t="s">
        <v>9</v>
      </c>
      <c r="F53" s="9" t="s">
        <v>8</v>
      </c>
    </row>
    <row r="54" spans="1:6" x14ac:dyDescent="0.25">
      <c r="A54" s="8"/>
      <c r="B54" s="8"/>
      <c r="C54" s="8" t="s">
        <v>7</v>
      </c>
      <c r="D54" s="8"/>
      <c r="E54" s="8" t="s">
        <v>6</v>
      </c>
      <c r="F54" s="8" t="s">
        <v>5</v>
      </c>
    </row>
    <row r="55" spans="1:6" ht="20.399999999999999" x14ac:dyDescent="0.25">
      <c r="A55" s="7" t="s">
        <v>4</v>
      </c>
      <c r="B55" s="6" t="s">
        <v>147</v>
      </c>
      <c r="C55" s="5">
        <v>520000000</v>
      </c>
      <c r="D55" s="5">
        <v>200000000</v>
      </c>
      <c r="E55" s="5">
        <v>0</v>
      </c>
      <c r="F55" s="5">
        <v>320000000</v>
      </c>
    </row>
    <row r="56" spans="1:6" x14ac:dyDescent="0.25">
      <c r="A56" s="7" t="s">
        <v>2</v>
      </c>
      <c r="B56" s="6" t="s">
        <v>146</v>
      </c>
      <c r="C56" s="5">
        <v>100000000</v>
      </c>
      <c r="D56" s="5">
        <v>0</v>
      </c>
      <c r="E56" s="5">
        <v>0</v>
      </c>
      <c r="F56" s="5">
        <v>100000000</v>
      </c>
    </row>
    <row r="57" spans="1:6" ht="13.2" x14ac:dyDescent="0.25">
      <c r="A57" s="581" t="s">
        <v>0</v>
      </c>
      <c r="B57" s="582"/>
      <c r="C57" s="5">
        <f>C56+C55</f>
        <v>620000000</v>
      </c>
      <c r="D57" s="5">
        <f>D56+D55</f>
        <v>200000000</v>
      </c>
      <c r="E57" s="5">
        <f>E56+E55</f>
        <v>0</v>
      </c>
      <c r="F57" s="5">
        <f>F56+F55</f>
        <v>420000000</v>
      </c>
    </row>
  </sheetData>
  <mergeCells count="12">
    <mergeCell ref="A1:E1"/>
    <mergeCell ref="A3:F3"/>
    <mergeCell ref="A49:F49"/>
    <mergeCell ref="A51:F51"/>
    <mergeCell ref="A57:B57"/>
    <mergeCell ref="A2:E2"/>
    <mergeCell ref="A32:B32"/>
    <mergeCell ref="A27:B27"/>
    <mergeCell ref="A26:B26"/>
    <mergeCell ref="A14:B14"/>
    <mergeCell ref="A8:B8"/>
    <mergeCell ref="A7:B7"/>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showGridLines="0" workbookViewId="0">
      <selection activeCell="B22" sqref="B22"/>
    </sheetView>
  </sheetViews>
  <sheetFormatPr baseColWidth="10" defaultRowHeight="10.199999999999999" x14ac:dyDescent="0.25"/>
  <cols>
    <col min="1" max="1" width="5.77734375" style="3" customWidth="1"/>
    <col min="2" max="2" width="45.77734375" style="4" customWidth="1"/>
    <col min="3" max="6" width="12.77734375" style="3" customWidth="1"/>
    <col min="7" max="16384" width="11.5546875" style="3"/>
  </cols>
  <sheetData>
    <row r="1" spans="1:6" ht="13.2" x14ac:dyDescent="0.25">
      <c r="A1" s="576" t="s">
        <v>722</v>
      </c>
      <c r="B1" s="577"/>
      <c r="C1" s="577"/>
      <c r="D1" s="577"/>
      <c r="E1" s="577"/>
      <c r="F1" s="34" t="s">
        <v>721</v>
      </c>
    </row>
    <row r="2" spans="1:6" ht="13.2" x14ac:dyDescent="0.25">
      <c r="A2" s="576" t="s">
        <v>798</v>
      </c>
      <c r="B2" s="577"/>
      <c r="C2" s="577"/>
      <c r="D2" s="577"/>
      <c r="E2" s="577"/>
      <c r="F2" s="34" t="s">
        <v>797</v>
      </c>
    </row>
    <row r="3" spans="1:6" ht="13.2" x14ac:dyDescent="0.25">
      <c r="A3" s="578" t="s">
        <v>144</v>
      </c>
      <c r="B3" s="579"/>
      <c r="C3" s="579"/>
      <c r="D3" s="579"/>
      <c r="E3" s="579"/>
      <c r="F3" s="579"/>
    </row>
    <row r="4" spans="1:6" x14ac:dyDescent="0.25">
      <c r="A4" s="33"/>
      <c r="B4" s="33"/>
      <c r="C4" s="33"/>
      <c r="D4" s="33"/>
      <c r="E4" s="33"/>
      <c r="F4" s="33"/>
    </row>
    <row r="5" spans="1:6" x14ac:dyDescent="0.25">
      <c r="A5" s="10" t="s">
        <v>143</v>
      </c>
      <c r="B5" s="9" t="s">
        <v>142</v>
      </c>
      <c r="C5" s="9" t="s">
        <v>11</v>
      </c>
      <c r="D5" s="9" t="s">
        <v>10</v>
      </c>
      <c r="E5" s="9" t="s">
        <v>9</v>
      </c>
      <c r="F5" s="9" t="s">
        <v>8</v>
      </c>
    </row>
    <row r="6" spans="1:6" ht="20.399999999999999" x14ac:dyDescent="0.25">
      <c r="A6" s="8"/>
      <c r="B6" s="8"/>
      <c r="C6" s="8" t="s">
        <v>7</v>
      </c>
      <c r="D6" s="8"/>
      <c r="E6" s="8" t="s">
        <v>6</v>
      </c>
      <c r="F6" s="8" t="s">
        <v>5</v>
      </c>
    </row>
    <row r="7" spans="1:6" ht="13.2" x14ac:dyDescent="0.25">
      <c r="A7" s="587" t="s">
        <v>141</v>
      </c>
      <c r="B7" s="588"/>
      <c r="C7" s="11">
        <v>505548433.83999997</v>
      </c>
      <c r="D7" s="11">
        <v>322278738.08999997</v>
      </c>
      <c r="E7" s="11">
        <v>0</v>
      </c>
      <c r="F7" s="11">
        <v>183269695.75</v>
      </c>
    </row>
    <row r="8" spans="1:6" ht="13.2" x14ac:dyDescent="0.25">
      <c r="A8" s="589" t="s">
        <v>140</v>
      </c>
      <c r="B8" s="444"/>
      <c r="C8" s="32">
        <v>25010706.710000001</v>
      </c>
      <c r="D8" s="32">
        <v>21379872.289999999</v>
      </c>
      <c r="E8" s="32">
        <v>0</v>
      </c>
      <c r="F8" s="32">
        <v>3630834.42</v>
      </c>
    </row>
    <row r="9" spans="1:6" x14ac:dyDescent="0.25">
      <c r="A9" s="28" t="s">
        <v>139</v>
      </c>
      <c r="B9" s="27" t="s">
        <v>138</v>
      </c>
      <c r="C9" s="26">
        <v>25010706.710000001</v>
      </c>
      <c r="D9" s="26">
        <v>21379872.289999999</v>
      </c>
      <c r="E9" s="26">
        <v>0</v>
      </c>
      <c r="F9" s="26">
        <v>3630834.42</v>
      </c>
    </row>
    <row r="10" spans="1:6" ht="13.2" x14ac:dyDescent="0.25">
      <c r="A10" s="587" t="s">
        <v>137</v>
      </c>
      <c r="B10" s="588"/>
      <c r="C10" s="11">
        <v>25658000</v>
      </c>
      <c r="D10" s="11">
        <v>4115085.44</v>
      </c>
      <c r="E10" s="11">
        <v>0</v>
      </c>
      <c r="F10" s="11">
        <v>21542914.559999999</v>
      </c>
    </row>
    <row r="11" spans="1:6" x14ac:dyDescent="0.25">
      <c r="A11" s="31" t="s">
        <v>136</v>
      </c>
      <c r="B11" s="30" t="s">
        <v>135</v>
      </c>
      <c r="C11" s="29"/>
      <c r="D11" s="29"/>
      <c r="E11" s="29"/>
      <c r="F11" s="29"/>
    </row>
    <row r="12" spans="1:6" x14ac:dyDescent="0.25">
      <c r="A12" s="31" t="s">
        <v>134</v>
      </c>
      <c r="B12" s="30" t="s">
        <v>133</v>
      </c>
      <c r="C12" s="29">
        <v>25658000</v>
      </c>
      <c r="D12" s="29">
        <v>4115085.44</v>
      </c>
      <c r="E12" s="29">
        <v>0</v>
      </c>
      <c r="F12" s="29">
        <v>21542914.559999999</v>
      </c>
    </row>
    <row r="13" spans="1:6" x14ac:dyDescent="0.25">
      <c r="A13" s="28" t="s">
        <v>132</v>
      </c>
      <c r="B13" s="27" t="s">
        <v>131</v>
      </c>
      <c r="C13" s="26">
        <v>0</v>
      </c>
      <c r="D13" s="26">
        <v>84859.57</v>
      </c>
      <c r="E13" s="26">
        <v>0</v>
      </c>
      <c r="F13" s="26">
        <v>-84859.57</v>
      </c>
    </row>
    <row r="14" spans="1:6" x14ac:dyDescent="0.25">
      <c r="A14" s="28" t="s">
        <v>130</v>
      </c>
      <c r="B14" s="27" t="s">
        <v>129</v>
      </c>
      <c r="C14" s="26">
        <v>0</v>
      </c>
      <c r="D14" s="26">
        <v>45711.3</v>
      </c>
      <c r="E14" s="26">
        <v>0</v>
      </c>
      <c r="F14" s="26">
        <v>-45711.3</v>
      </c>
    </row>
    <row r="15" spans="1:6" ht="20.399999999999999" x14ac:dyDescent="0.25">
      <c r="A15" s="28" t="s">
        <v>128</v>
      </c>
      <c r="B15" s="27" t="s">
        <v>127</v>
      </c>
      <c r="C15" s="26">
        <v>0</v>
      </c>
      <c r="D15" s="26">
        <v>2221</v>
      </c>
      <c r="E15" s="26">
        <v>0</v>
      </c>
      <c r="F15" s="26">
        <v>-2221</v>
      </c>
    </row>
    <row r="16" spans="1:6" ht="20.399999999999999" x14ac:dyDescent="0.25">
      <c r="A16" s="28" t="s">
        <v>126</v>
      </c>
      <c r="B16" s="27" t="s">
        <v>125</v>
      </c>
      <c r="C16" s="26">
        <v>25658000</v>
      </c>
      <c r="D16" s="26">
        <v>1953245.57</v>
      </c>
      <c r="E16" s="26">
        <v>0</v>
      </c>
      <c r="F16" s="26">
        <v>23704754.43</v>
      </c>
    </row>
    <row r="17" spans="1:6" x14ac:dyDescent="0.25">
      <c r="A17" s="28" t="s">
        <v>124</v>
      </c>
      <c r="B17" s="27" t="s">
        <v>123</v>
      </c>
      <c r="C17" s="26">
        <v>0</v>
      </c>
      <c r="D17" s="26">
        <v>2029048</v>
      </c>
      <c r="E17" s="26">
        <v>0</v>
      </c>
      <c r="F17" s="26">
        <v>-2029048</v>
      </c>
    </row>
    <row r="18" spans="1:6" x14ac:dyDescent="0.25">
      <c r="A18" s="7" t="s">
        <v>122</v>
      </c>
      <c r="B18" s="6" t="s">
        <v>121</v>
      </c>
      <c r="C18" s="5">
        <v>-10576140</v>
      </c>
      <c r="D18" s="25">
        <v>0</v>
      </c>
      <c r="E18" s="5">
        <v>0</v>
      </c>
      <c r="F18" s="25">
        <v>0</v>
      </c>
    </row>
    <row r="19" spans="1:6" ht="13.2" x14ac:dyDescent="0.25">
      <c r="A19" s="585" t="s">
        <v>120</v>
      </c>
      <c r="B19" s="586"/>
      <c r="C19" s="23">
        <f>SUM(C20:C65)</f>
        <v>302828840</v>
      </c>
      <c r="D19" s="23">
        <v>296783780.36000001</v>
      </c>
      <c r="E19" s="24">
        <v>0</v>
      </c>
      <c r="F19" s="23">
        <v>-4531080.3600000003</v>
      </c>
    </row>
    <row r="20" spans="1:6" x14ac:dyDescent="0.25">
      <c r="A20" s="22" t="s">
        <v>119</v>
      </c>
      <c r="B20" s="21" t="s">
        <v>118</v>
      </c>
      <c r="C20" s="19">
        <v>0</v>
      </c>
      <c r="D20" s="19">
        <v>0</v>
      </c>
      <c r="E20" s="20">
        <v>0</v>
      </c>
      <c r="F20" s="19">
        <v>0</v>
      </c>
    </row>
    <row r="21" spans="1:6" x14ac:dyDescent="0.25">
      <c r="A21" s="22" t="s">
        <v>117</v>
      </c>
      <c r="B21" s="21" t="s">
        <v>116</v>
      </c>
      <c r="C21" s="19">
        <v>2500000</v>
      </c>
      <c r="D21" s="19">
        <v>683129.86</v>
      </c>
      <c r="E21" s="20">
        <v>0</v>
      </c>
      <c r="F21" s="19">
        <v>1816870.14</v>
      </c>
    </row>
    <row r="22" spans="1:6" x14ac:dyDescent="0.25">
      <c r="A22" s="22" t="s">
        <v>115</v>
      </c>
      <c r="B22" s="21" t="s">
        <v>114</v>
      </c>
      <c r="C22" s="19">
        <v>10576140</v>
      </c>
      <c r="D22" s="19">
        <v>2014103.84</v>
      </c>
      <c r="E22" s="20">
        <v>0</v>
      </c>
      <c r="F22" s="19">
        <v>-2014103.84</v>
      </c>
    </row>
    <row r="23" spans="1:6" x14ac:dyDescent="0.25">
      <c r="A23" s="22" t="s">
        <v>113</v>
      </c>
      <c r="B23" s="21" t="s">
        <v>112</v>
      </c>
      <c r="C23" s="19">
        <v>0</v>
      </c>
      <c r="D23" s="19">
        <v>8562036.1600000001</v>
      </c>
      <c r="E23" s="20">
        <v>0</v>
      </c>
      <c r="F23" s="19">
        <v>-8562036.1600000001</v>
      </c>
    </row>
    <row r="24" spans="1:6" x14ac:dyDescent="0.25">
      <c r="A24" s="22" t="s">
        <v>111</v>
      </c>
      <c r="B24" s="21" t="s">
        <v>110</v>
      </c>
      <c r="C24" s="19">
        <v>443038</v>
      </c>
      <c r="D24" s="19">
        <v>443038</v>
      </c>
      <c r="E24" s="20">
        <v>0</v>
      </c>
      <c r="F24" s="19">
        <v>0</v>
      </c>
    </row>
    <row r="25" spans="1:6" x14ac:dyDescent="0.25">
      <c r="A25" s="22" t="s">
        <v>109</v>
      </c>
      <c r="B25" s="21" t="s">
        <v>108</v>
      </c>
      <c r="C25" s="19">
        <v>35000</v>
      </c>
      <c r="D25" s="19">
        <v>32081.27</v>
      </c>
      <c r="E25" s="20">
        <v>0</v>
      </c>
      <c r="F25" s="19">
        <v>2918.73</v>
      </c>
    </row>
    <row r="26" spans="1:6" ht="20.399999999999999" x14ac:dyDescent="0.25">
      <c r="A26" s="22" t="s">
        <v>107</v>
      </c>
      <c r="B26" s="21" t="s">
        <v>106</v>
      </c>
      <c r="C26" s="19">
        <v>9500</v>
      </c>
      <c r="D26" s="19">
        <v>7800</v>
      </c>
      <c r="E26" s="20">
        <v>0</v>
      </c>
      <c r="F26" s="19">
        <v>1700</v>
      </c>
    </row>
    <row r="27" spans="1:6" ht="20.399999999999999" x14ac:dyDescent="0.25">
      <c r="A27" s="22" t="s">
        <v>105</v>
      </c>
      <c r="B27" s="21" t="s">
        <v>104</v>
      </c>
      <c r="C27" s="19">
        <v>19110000</v>
      </c>
      <c r="D27" s="19">
        <v>19103007</v>
      </c>
      <c r="E27" s="20">
        <v>0</v>
      </c>
      <c r="F27" s="19">
        <v>6993</v>
      </c>
    </row>
    <row r="28" spans="1:6" ht="20.399999999999999" x14ac:dyDescent="0.25">
      <c r="A28" s="22" t="s">
        <v>103</v>
      </c>
      <c r="B28" s="21" t="s">
        <v>102</v>
      </c>
      <c r="C28" s="19">
        <v>850000</v>
      </c>
      <c r="D28" s="19">
        <v>809143</v>
      </c>
      <c r="E28" s="20">
        <v>0</v>
      </c>
      <c r="F28" s="19">
        <v>40857</v>
      </c>
    </row>
    <row r="29" spans="1:6" ht="20.399999999999999" x14ac:dyDescent="0.25">
      <c r="A29" s="22" t="s">
        <v>101</v>
      </c>
      <c r="B29" s="21" t="s">
        <v>100</v>
      </c>
      <c r="C29" s="19">
        <v>49500</v>
      </c>
      <c r="D29" s="19">
        <v>40600</v>
      </c>
      <c r="E29" s="20">
        <v>0</v>
      </c>
      <c r="F29" s="19">
        <v>8900</v>
      </c>
    </row>
    <row r="30" spans="1:6" ht="20.399999999999999" x14ac:dyDescent="0.25">
      <c r="A30" s="22" t="s">
        <v>99</v>
      </c>
      <c r="B30" s="21" t="s">
        <v>98</v>
      </c>
      <c r="C30" s="19">
        <v>12030000</v>
      </c>
      <c r="D30" s="19">
        <v>12028935</v>
      </c>
      <c r="E30" s="20">
        <v>0</v>
      </c>
      <c r="F30" s="19">
        <v>1065</v>
      </c>
    </row>
    <row r="31" spans="1:6" ht="20.399999999999999" x14ac:dyDescent="0.25">
      <c r="A31" s="22" t="s">
        <v>97</v>
      </c>
      <c r="B31" s="21" t="s">
        <v>96</v>
      </c>
      <c r="C31" s="19">
        <v>535000</v>
      </c>
      <c r="D31" s="19">
        <v>533545</v>
      </c>
      <c r="E31" s="20">
        <v>0</v>
      </c>
      <c r="F31" s="19">
        <v>1455</v>
      </c>
    </row>
    <row r="32" spans="1:6" ht="20.399999999999999" x14ac:dyDescent="0.25">
      <c r="A32" s="22" t="s">
        <v>95</v>
      </c>
      <c r="B32" s="21" t="s">
        <v>94</v>
      </c>
      <c r="C32" s="19">
        <v>42605000</v>
      </c>
      <c r="D32" s="19">
        <v>42399065</v>
      </c>
      <c r="E32" s="20">
        <v>0</v>
      </c>
      <c r="F32" s="19">
        <v>205935</v>
      </c>
    </row>
    <row r="33" spans="1:6" ht="20.399999999999999" x14ac:dyDescent="0.25">
      <c r="A33" s="22" t="s">
        <v>93</v>
      </c>
      <c r="B33" s="21" t="s">
        <v>92</v>
      </c>
      <c r="C33" s="19">
        <v>110900</v>
      </c>
      <c r="D33" s="19">
        <v>110844</v>
      </c>
      <c r="E33" s="20">
        <v>0</v>
      </c>
      <c r="F33" s="19">
        <v>56</v>
      </c>
    </row>
    <row r="34" spans="1:6" ht="20.399999999999999" x14ac:dyDescent="0.25">
      <c r="A34" s="22" t="s">
        <v>91</v>
      </c>
      <c r="B34" s="21" t="s">
        <v>90</v>
      </c>
      <c r="C34" s="19">
        <v>12000000</v>
      </c>
      <c r="D34" s="19">
        <v>11775553</v>
      </c>
      <c r="E34" s="20">
        <v>0</v>
      </c>
      <c r="F34" s="19">
        <v>224447</v>
      </c>
    </row>
    <row r="35" spans="1:6" x14ac:dyDescent="0.25">
      <c r="A35" s="22" t="s">
        <v>89</v>
      </c>
      <c r="B35" s="21" t="s">
        <v>88</v>
      </c>
      <c r="C35" s="19">
        <v>180000</v>
      </c>
      <c r="D35" s="19">
        <v>173736</v>
      </c>
      <c r="E35" s="20">
        <v>0</v>
      </c>
      <c r="F35" s="19">
        <v>6264</v>
      </c>
    </row>
    <row r="36" spans="1:6" ht="20.399999999999999" x14ac:dyDescent="0.25">
      <c r="A36" s="22" t="s">
        <v>87</v>
      </c>
      <c r="B36" s="21" t="s">
        <v>86</v>
      </c>
      <c r="C36" s="19">
        <v>38500</v>
      </c>
      <c r="D36" s="19">
        <v>38230</v>
      </c>
      <c r="E36" s="20">
        <v>0</v>
      </c>
      <c r="F36" s="19">
        <v>270</v>
      </c>
    </row>
    <row r="37" spans="1:6" ht="20.399999999999999" x14ac:dyDescent="0.25">
      <c r="A37" s="22" t="s">
        <v>85</v>
      </c>
      <c r="B37" s="21" t="s">
        <v>84</v>
      </c>
      <c r="C37" s="19">
        <v>8800000</v>
      </c>
      <c r="D37" s="19">
        <v>7936760</v>
      </c>
      <c r="E37" s="20">
        <v>0</v>
      </c>
      <c r="F37" s="19">
        <v>863240</v>
      </c>
    </row>
    <row r="38" spans="1:6" x14ac:dyDescent="0.25">
      <c r="A38" s="22" t="s">
        <v>83</v>
      </c>
      <c r="B38" s="21" t="s">
        <v>82</v>
      </c>
      <c r="C38" s="19">
        <v>80000</v>
      </c>
      <c r="D38" s="19">
        <v>79797</v>
      </c>
      <c r="E38" s="20">
        <v>0</v>
      </c>
      <c r="F38" s="19">
        <v>203</v>
      </c>
    </row>
    <row r="39" spans="1:6" x14ac:dyDescent="0.25">
      <c r="A39" s="318" t="s">
        <v>81</v>
      </c>
      <c r="B39" s="319" t="s">
        <v>80</v>
      </c>
      <c r="C39" s="320">
        <v>11600500</v>
      </c>
      <c r="D39" s="320">
        <v>11400198</v>
      </c>
      <c r="E39" s="321">
        <v>0</v>
      </c>
      <c r="F39" s="320">
        <v>200302</v>
      </c>
    </row>
    <row r="40" spans="1:6" ht="20.399999999999999" x14ac:dyDescent="0.25">
      <c r="A40" s="322" t="s">
        <v>79</v>
      </c>
      <c r="B40" s="323" t="s">
        <v>78</v>
      </c>
      <c r="C40" s="324">
        <v>1746500</v>
      </c>
      <c r="D40" s="324">
        <v>1746483</v>
      </c>
      <c r="E40" s="325">
        <v>0</v>
      </c>
      <c r="F40" s="324">
        <v>17</v>
      </c>
    </row>
    <row r="41" spans="1:6" ht="20.399999999999999" x14ac:dyDescent="0.25">
      <c r="A41" s="22" t="s">
        <v>77</v>
      </c>
      <c r="B41" s="21" t="s">
        <v>76</v>
      </c>
      <c r="C41" s="19">
        <v>35392000</v>
      </c>
      <c r="D41" s="19">
        <v>35391568</v>
      </c>
      <c r="E41" s="20">
        <v>0</v>
      </c>
      <c r="F41" s="19">
        <v>432</v>
      </c>
    </row>
    <row r="42" spans="1:6" ht="20.399999999999999" x14ac:dyDescent="0.25">
      <c r="A42" s="22" t="s">
        <v>75</v>
      </c>
      <c r="B42" s="21" t="s">
        <v>74</v>
      </c>
      <c r="C42" s="19">
        <v>49055000</v>
      </c>
      <c r="D42" s="19">
        <v>49051081.590000004</v>
      </c>
      <c r="E42" s="20">
        <v>0</v>
      </c>
      <c r="F42" s="19">
        <v>3918.41</v>
      </c>
    </row>
    <row r="43" spans="1:6" ht="20.399999999999999" x14ac:dyDescent="0.25">
      <c r="A43" s="22" t="s">
        <v>73</v>
      </c>
      <c r="B43" s="21" t="s">
        <v>72</v>
      </c>
      <c r="C43" s="19">
        <v>1751000</v>
      </c>
      <c r="D43" s="19">
        <v>1750937</v>
      </c>
      <c r="E43" s="20">
        <v>0</v>
      </c>
      <c r="F43" s="19">
        <v>63</v>
      </c>
    </row>
    <row r="44" spans="1:6" ht="20.399999999999999" x14ac:dyDescent="0.25">
      <c r="A44" s="22" t="s">
        <v>71</v>
      </c>
      <c r="B44" s="21" t="s">
        <v>70</v>
      </c>
      <c r="C44" s="19">
        <v>3018000</v>
      </c>
      <c r="D44" s="19">
        <v>3017029</v>
      </c>
      <c r="E44" s="20">
        <v>0</v>
      </c>
      <c r="F44" s="19">
        <v>971</v>
      </c>
    </row>
    <row r="45" spans="1:6" ht="20.399999999999999" x14ac:dyDescent="0.25">
      <c r="A45" s="22" t="s">
        <v>69</v>
      </c>
      <c r="B45" s="21" t="s">
        <v>68</v>
      </c>
      <c r="C45" s="19">
        <v>5400000</v>
      </c>
      <c r="D45" s="19">
        <v>5377705</v>
      </c>
      <c r="E45" s="20">
        <v>0</v>
      </c>
      <c r="F45" s="19">
        <v>22295</v>
      </c>
    </row>
    <row r="46" spans="1:6" x14ac:dyDescent="0.25">
      <c r="A46" s="22" t="s">
        <v>67</v>
      </c>
      <c r="B46" s="21" t="s">
        <v>66</v>
      </c>
      <c r="C46" s="19">
        <v>2900000</v>
      </c>
      <c r="D46" s="19">
        <v>2890652.63</v>
      </c>
      <c r="E46" s="20">
        <v>0</v>
      </c>
      <c r="F46" s="19">
        <v>9347.3700000000008</v>
      </c>
    </row>
    <row r="47" spans="1:6" ht="20.399999999999999" x14ac:dyDescent="0.25">
      <c r="A47" s="22" t="s">
        <v>65</v>
      </c>
      <c r="B47" s="21" t="s">
        <v>64</v>
      </c>
      <c r="C47" s="19">
        <v>5500</v>
      </c>
      <c r="D47" s="19">
        <v>5058</v>
      </c>
      <c r="E47" s="20">
        <v>0</v>
      </c>
      <c r="F47" s="19">
        <v>442</v>
      </c>
    </row>
    <row r="48" spans="1:6" x14ac:dyDescent="0.25">
      <c r="A48" s="22" t="s">
        <v>63</v>
      </c>
      <c r="B48" s="21" t="s">
        <v>62</v>
      </c>
      <c r="C48" s="19">
        <v>1906962</v>
      </c>
      <c r="D48" s="19">
        <v>1897490.52</v>
      </c>
      <c r="E48" s="20">
        <v>0</v>
      </c>
      <c r="F48" s="19">
        <v>9471.48</v>
      </c>
    </row>
    <row r="49" spans="1:6" x14ac:dyDescent="0.25">
      <c r="A49" s="22" t="s">
        <v>61</v>
      </c>
      <c r="B49" s="21" t="s">
        <v>60</v>
      </c>
      <c r="C49" s="19">
        <v>62500000</v>
      </c>
      <c r="D49" s="19">
        <v>60560315</v>
      </c>
      <c r="E49" s="20">
        <v>0</v>
      </c>
      <c r="F49" s="19">
        <v>1939685</v>
      </c>
    </row>
    <row r="50" spans="1:6" x14ac:dyDescent="0.25">
      <c r="A50" s="22" t="s">
        <v>59</v>
      </c>
      <c r="B50" s="21" t="s">
        <v>58</v>
      </c>
      <c r="C50" s="19">
        <v>197000</v>
      </c>
      <c r="D50" s="19">
        <v>9989</v>
      </c>
      <c r="E50" s="20">
        <v>0</v>
      </c>
      <c r="F50" s="19">
        <v>187011</v>
      </c>
    </row>
    <row r="51" spans="1:6" x14ac:dyDescent="0.25">
      <c r="A51" s="22" t="s">
        <v>57</v>
      </c>
      <c r="B51" s="21" t="s">
        <v>56</v>
      </c>
      <c r="C51" s="19">
        <v>41500</v>
      </c>
      <c r="D51" s="19">
        <v>40910</v>
      </c>
      <c r="E51" s="20">
        <v>0</v>
      </c>
      <c r="F51" s="19">
        <v>590</v>
      </c>
    </row>
    <row r="52" spans="1:6" ht="20.399999999999999" x14ac:dyDescent="0.25">
      <c r="A52" s="22" t="s">
        <v>55</v>
      </c>
      <c r="B52" s="21" t="s">
        <v>54</v>
      </c>
      <c r="C52" s="19">
        <v>400</v>
      </c>
      <c r="D52" s="19">
        <v>356</v>
      </c>
      <c r="E52" s="20">
        <v>0</v>
      </c>
      <c r="F52" s="19">
        <v>44</v>
      </c>
    </row>
    <row r="53" spans="1:6" x14ac:dyDescent="0.25">
      <c r="A53" s="22" t="s">
        <v>53</v>
      </c>
      <c r="B53" s="21" t="s">
        <v>52</v>
      </c>
      <c r="C53" s="19">
        <v>15551</v>
      </c>
      <c r="D53" s="19">
        <v>15551</v>
      </c>
      <c r="E53" s="20">
        <v>0</v>
      </c>
      <c r="F53" s="19">
        <v>0</v>
      </c>
    </row>
    <row r="54" spans="1:6" x14ac:dyDescent="0.25">
      <c r="A54" s="22" t="s">
        <v>51</v>
      </c>
      <c r="B54" s="21" t="s">
        <v>50</v>
      </c>
      <c r="C54" s="19">
        <v>3253700</v>
      </c>
      <c r="D54" s="19">
        <v>3090550.65</v>
      </c>
      <c r="E54" s="20">
        <v>0</v>
      </c>
      <c r="F54" s="19">
        <v>163149.35</v>
      </c>
    </row>
    <row r="55" spans="1:6" x14ac:dyDescent="0.25">
      <c r="A55" s="22" t="s">
        <v>49</v>
      </c>
      <c r="B55" s="21" t="s">
        <v>48</v>
      </c>
      <c r="C55" s="19">
        <v>560500</v>
      </c>
      <c r="D55" s="19">
        <v>531331.13</v>
      </c>
      <c r="E55" s="20">
        <v>0</v>
      </c>
      <c r="F55" s="19">
        <v>29168.87</v>
      </c>
    </row>
    <row r="56" spans="1:6" ht="20.399999999999999" x14ac:dyDescent="0.25">
      <c r="A56" s="22" t="s">
        <v>47</v>
      </c>
      <c r="B56" s="21" t="s">
        <v>46</v>
      </c>
      <c r="C56" s="19">
        <v>2357</v>
      </c>
      <c r="D56" s="19">
        <v>2357</v>
      </c>
      <c r="E56" s="20">
        <v>0</v>
      </c>
      <c r="F56" s="19">
        <v>0</v>
      </c>
    </row>
    <row r="57" spans="1:6" ht="20.399999999999999" x14ac:dyDescent="0.25">
      <c r="A57" s="22" t="s">
        <v>45</v>
      </c>
      <c r="B57" s="21" t="s">
        <v>44</v>
      </c>
      <c r="C57" s="19">
        <v>12000</v>
      </c>
      <c r="D57" s="19">
        <v>11441.67</v>
      </c>
      <c r="E57" s="20">
        <v>0</v>
      </c>
      <c r="F57" s="19">
        <v>558.33000000000004</v>
      </c>
    </row>
    <row r="58" spans="1:6" x14ac:dyDescent="0.25">
      <c r="A58" s="22" t="s">
        <v>43</v>
      </c>
      <c r="B58" s="21" t="s">
        <v>42</v>
      </c>
      <c r="C58" s="19">
        <v>17641</v>
      </c>
      <c r="D58" s="19">
        <v>17641</v>
      </c>
      <c r="E58" s="20">
        <v>0</v>
      </c>
      <c r="F58" s="19">
        <v>0</v>
      </c>
    </row>
    <row r="59" spans="1:6" x14ac:dyDescent="0.25">
      <c r="A59" s="22" t="s">
        <v>41</v>
      </c>
      <c r="B59" s="21" t="s">
        <v>40</v>
      </c>
      <c r="C59" s="19">
        <v>460000</v>
      </c>
      <c r="D59" s="19">
        <v>440585.79</v>
      </c>
      <c r="E59" s="20">
        <v>0</v>
      </c>
      <c r="F59" s="19">
        <v>19414.21</v>
      </c>
    </row>
    <row r="60" spans="1:6" x14ac:dyDescent="0.25">
      <c r="A60" s="22" t="s">
        <v>39</v>
      </c>
      <c r="B60" s="21" t="s">
        <v>38</v>
      </c>
      <c r="C60" s="19">
        <v>5260000</v>
      </c>
      <c r="D60" s="19">
        <v>5257243.1399999997</v>
      </c>
      <c r="E60" s="20">
        <v>0</v>
      </c>
      <c r="F60" s="19">
        <v>2756.86</v>
      </c>
    </row>
    <row r="61" spans="1:6" x14ac:dyDescent="0.25">
      <c r="A61" s="22" t="s">
        <v>37</v>
      </c>
      <c r="B61" s="21" t="s">
        <v>36</v>
      </c>
      <c r="C61" s="19">
        <v>880000</v>
      </c>
      <c r="D61" s="19">
        <v>878895.17</v>
      </c>
      <c r="E61" s="20">
        <v>0</v>
      </c>
      <c r="F61" s="19">
        <v>1104.83</v>
      </c>
    </row>
    <row r="62" spans="1:6" x14ac:dyDescent="0.25">
      <c r="A62" s="22" t="s">
        <v>35</v>
      </c>
      <c r="B62" s="21" t="s">
        <v>34</v>
      </c>
      <c r="C62" s="19">
        <v>6205000</v>
      </c>
      <c r="D62" s="19">
        <v>6002687.9500000002</v>
      </c>
      <c r="E62" s="20">
        <v>0</v>
      </c>
      <c r="F62" s="19">
        <v>202312.05</v>
      </c>
    </row>
    <row r="63" spans="1:6" x14ac:dyDescent="0.25">
      <c r="A63" s="22" t="s">
        <v>33</v>
      </c>
      <c r="B63" s="21" t="s">
        <v>32</v>
      </c>
      <c r="C63" s="19">
        <v>450000</v>
      </c>
      <c r="D63" s="19">
        <v>448604.41</v>
      </c>
      <c r="E63" s="20">
        <v>0</v>
      </c>
      <c r="F63" s="19">
        <v>1395.59</v>
      </c>
    </row>
    <row r="64" spans="1:6" x14ac:dyDescent="0.25">
      <c r="A64" s="22" t="s">
        <v>31</v>
      </c>
      <c r="B64" s="21" t="s">
        <v>30</v>
      </c>
      <c r="C64" s="19">
        <v>190000</v>
      </c>
      <c r="D64" s="19">
        <v>170900.39</v>
      </c>
      <c r="E64" s="20">
        <v>0</v>
      </c>
      <c r="F64" s="19">
        <v>19099.61</v>
      </c>
    </row>
    <row r="65" spans="1:6" x14ac:dyDescent="0.25">
      <c r="A65" s="22" t="s">
        <v>29</v>
      </c>
      <c r="B65" s="21" t="s">
        <v>28</v>
      </c>
      <c r="C65" s="19">
        <v>55151</v>
      </c>
      <c r="D65" s="19">
        <v>4814.1899999999996</v>
      </c>
      <c r="E65" s="20">
        <v>0</v>
      </c>
      <c r="F65" s="19">
        <v>50336.81</v>
      </c>
    </row>
    <row r="66" spans="1:6" x14ac:dyDescent="0.25">
      <c r="A66" s="18" t="s">
        <v>27</v>
      </c>
      <c r="B66" s="17" t="s">
        <v>26</v>
      </c>
      <c r="C66" s="15">
        <v>162627027.13</v>
      </c>
      <c r="D66" s="16">
        <v>0</v>
      </c>
      <c r="E66" s="16">
        <v>0</v>
      </c>
      <c r="F66" s="15">
        <v>162627027.13</v>
      </c>
    </row>
    <row r="69" spans="1:6" x14ac:dyDescent="0.25">
      <c r="B69" s="12"/>
      <c r="C69" s="14" t="s">
        <v>25</v>
      </c>
    </row>
    <row r="70" spans="1:6" x14ac:dyDescent="0.25">
      <c r="B70" s="12" t="s">
        <v>24</v>
      </c>
      <c r="C70" s="11">
        <v>374873940.00999999</v>
      </c>
    </row>
    <row r="71" spans="1:6" x14ac:dyDescent="0.25">
      <c r="B71" s="12" t="s">
        <v>23</v>
      </c>
      <c r="C71" s="11">
        <v>322278738.08999997</v>
      </c>
    </row>
    <row r="72" spans="1:6" x14ac:dyDescent="0.25">
      <c r="B72" s="12" t="s">
        <v>22</v>
      </c>
      <c r="C72" s="13">
        <v>-52595201.920000017</v>
      </c>
    </row>
    <row r="73" spans="1:6" ht="20.399999999999999" x14ac:dyDescent="0.25">
      <c r="B73" s="12" t="s">
        <v>21</v>
      </c>
      <c r="C73" s="13">
        <v>-49558054.380000018</v>
      </c>
    </row>
    <row r="74" spans="1:6" x14ac:dyDescent="0.25">
      <c r="B74" s="12" t="s">
        <v>20</v>
      </c>
      <c r="C74" s="11">
        <v>-49558054.380000055</v>
      </c>
    </row>
    <row r="76" spans="1:6" ht="13.2" x14ac:dyDescent="0.25">
      <c r="A76" s="580" t="s">
        <v>19</v>
      </c>
      <c r="B76" s="590"/>
      <c r="C76" s="590"/>
      <c r="D76" s="590"/>
      <c r="E76" s="590"/>
      <c r="F76" s="590"/>
    </row>
    <row r="77" spans="1:6" ht="13.2" x14ac:dyDescent="0.25">
      <c r="A77" s="580" t="s">
        <v>18</v>
      </c>
      <c r="B77" s="590"/>
      <c r="C77" s="590"/>
      <c r="D77" s="590"/>
      <c r="E77" s="590"/>
      <c r="F77" s="590"/>
    </row>
    <row r="78" spans="1:6" ht="13.2" x14ac:dyDescent="0.25">
      <c r="A78" s="580" t="s">
        <v>17</v>
      </c>
      <c r="B78" s="590"/>
      <c r="C78" s="590"/>
      <c r="D78" s="590"/>
      <c r="E78" s="590"/>
      <c r="F78" s="590"/>
    </row>
    <row r="79" spans="1:6" ht="13.2" x14ac:dyDescent="0.25">
      <c r="A79" s="580" t="s">
        <v>16</v>
      </c>
      <c r="B79" s="590"/>
      <c r="C79" s="590"/>
      <c r="D79" s="590"/>
      <c r="E79" s="590"/>
      <c r="F79" s="590"/>
    </row>
    <row r="80" spans="1:6" ht="13.2" x14ac:dyDescent="0.25">
      <c r="A80" s="580" t="s">
        <v>15</v>
      </c>
      <c r="B80" s="590"/>
      <c r="C80" s="590"/>
      <c r="D80" s="590"/>
      <c r="E80" s="590"/>
      <c r="F80" s="590"/>
    </row>
    <row r="82" spans="1:6" ht="13.2" x14ac:dyDescent="0.25">
      <c r="A82" s="578" t="s">
        <v>14</v>
      </c>
      <c r="B82" s="579"/>
      <c r="C82" s="579"/>
      <c r="D82" s="579"/>
      <c r="E82" s="579"/>
      <c r="F82" s="579"/>
    </row>
    <row r="84" spans="1:6" x14ac:dyDescent="0.25">
      <c r="A84" s="10" t="s">
        <v>13</v>
      </c>
      <c r="B84" s="9" t="s">
        <v>12</v>
      </c>
      <c r="C84" s="9" t="s">
        <v>11</v>
      </c>
      <c r="D84" s="9" t="s">
        <v>10</v>
      </c>
      <c r="E84" s="9" t="s">
        <v>9</v>
      </c>
      <c r="F84" s="9" t="s">
        <v>8</v>
      </c>
    </row>
    <row r="85" spans="1:6" ht="20.399999999999999" x14ac:dyDescent="0.25">
      <c r="A85" s="8"/>
      <c r="B85" s="8"/>
      <c r="C85" s="8" t="s">
        <v>7</v>
      </c>
      <c r="D85" s="8"/>
      <c r="E85" s="8" t="s">
        <v>6</v>
      </c>
      <c r="F85" s="8" t="s">
        <v>5</v>
      </c>
    </row>
    <row r="86" spans="1:6" x14ac:dyDescent="0.25">
      <c r="A86" s="7" t="s">
        <v>4</v>
      </c>
      <c r="B86" s="6" t="s">
        <v>3</v>
      </c>
      <c r="C86" s="5">
        <v>520000000</v>
      </c>
      <c r="D86" s="5">
        <v>200000000</v>
      </c>
      <c r="E86" s="5">
        <v>0</v>
      </c>
      <c r="F86" s="5">
        <v>320000000</v>
      </c>
    </row>
    <row r="87" spans="1:6" x14ac:dyDescent="0.25">
      <c r="A87" s="7" t="s">
        <v>2</v>
      </c>
      <c r="B87" s="6" t="s">
        <v>1</v>
      </c>
      <c r="C87" s="5">
        <v>100000000</v>
      </c>
      <c r="D87" s="5">
        <v>0</v>
      </c>
      <c r="E87" s="5">
        <v>0</v>
      </c>
      <c r="F87" s="5">
        <v>100000000</v>
      </c>
    </row>
    <row r="88" spans="1:6" ht="13.2" x14ac:dyDescent="0.25">
      <c r="A88" s="581" t="s">
        <v>0</v>
      </c>
      <c r="B88" s="582"/>
      <c r="C88" s="5">
        <f>C87+C86</f>
        <v>620000000</v>
      </c>
      <c r="D88" s="5">
        <f>D87+D86</f>
        <v>200000000</v>
      </c>
      <c r="E88" s="5">
        <f>E87+E86</f>
        <v>0</v>
      </c>
      <c r="F88" s="5">
        <f>F87+F86</f>
        <v>420000000</v>
      </c>
    </row>
  </sheetData>
  <mergeCells count="14">
    <mergeCell ref="A1:E1"/>
    <mergeCell ref="A3:F3"/>
    <mergeCell ref="A82:F82"/>
    <mergeCell ref="A88:B88"/>
    <mergeCell ref="A2:E2"/>
    <mergeCell ref="A19:B19"/>
    <mergeCell ref="A10:B10"/>
    <mergeCell ref="A8:B8"/>
    <mergeCell ref="A7:B7"/>
    <mergeCell ref="A76:F76"/>
    <mergeCell ref="A77:F77"/>
    <mergeCell ref="A78:F78"/>
    <mergeCell ref="A79:F79"/>
    <mergeCell ref="A80:F80"/>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election sqref="A1:E4"/>
    </sheetView>
  </sheetViews>
  <sheetFormatPr baseColWidth="10" defaultRowHeight="10.199999999999999" x14ac:dyDescent="0.25"/>
  <cols>
    <col min="1" max="1" width="6.6640625" style="90" bestFit="1" customWidth="1"/>
    <col min="2" max="2" width="67.44140625" style="90" bestFit="1" customWidth="1"/>
    <col min="3" max="3" width="13.33203125" style="90" bestFit="1" customWidth="1"/>
    <col min="4" max="4" width="11.109375" style="90" bestFit="1" customWidth="1"/>
    <col min="5" max="5" width="10.33203125" style="90" bestFit="1" customWidth="1"/>
    <col min="6" max="16384" width="11.5546875" style="90"/>
  </cols>
  <sheetData>
    <row r="1" spans="1:5" ht="15" customHeight="1" x14ac:dyDescent="0.25">
      <c r="A1" s="523" t="s">
        <v>722</v>
      </c>
      <c r="B1" s="591"/>
      <c r="C1" s="591"/>
      <c r="D1" s="591"/>
      <c r="E1" s="114" t="s">
        <v>721</v>
      </c>
    </row>
    <row r="2" spans="1:5" ht="15" customHeight="1" x14ac:dyDescent="0.25">
      <c r="A2" s="561" t="s">
        <v>796</v>
      </c>
      <c r="B2" s="592"/>
      <c r="C2" s="592"/>
      <c r="D2" s="592"/>
      <c r="E2" s="110" t="s">
        <v>795</v>
      </c>
    </row>
    <row r="3" spans="1:5" ht="15" customHeight="1" x14ac:dyDescent="0.25">
      <c r="A3" s="593" t="s">
        <v>794</v>
      </c>
      <c r="B3" s="594"/>
      <c r="C3" s="594"/>
      <c r="D3" s="594"/>
      <c r="E3" s="110"/>
    </row>
    <row r="4" spans="1:5" ht="13.2" x14ac:dyDescent="0.25">
      <c r="A4" s="563" t="s">
        <v>793</v>
      </c>
      <c r="B4" s="595"/>
      <c r="C4" s="595"/>
      <c r="D4" s="595"/>
      <c r="E4" s="113"/>
    </row>
    <row r="6" spans="1:5" x14ac:dyDescent="0.25">
      <c r="A6" s="122" t="s">
        <v>792</v>
      </c>
      <c r="B6" s="121" t="s">
        <v>142</v>
      </c>
      <c r="C6" s="121" t="s">
        <v>11</v>
      </c>
      <c r="D6" s="121" t="s">
        <v>10</v>
      </c>
      <c r="E6" s="121" t="s">
        <v>195</v>
      </c>
    </row>
    <row r="7" spans="1:5" x14ac:dyDescent="0.25">
      <c r="A7" s="110"/>
      <c r="B7" s="110"/>
      <c r="C7" s="110" t="s">
        <v>7</v>
      </c>
      <c r="D7" s="110"/>
      <c r="E7" s="110" t="s">
        <v>194</v>
      </c>
    </row>
    <row r="8" spans="1:5" x14ac:dyDescent="0.25">
      <c r="A8" s="119"/>
      <c r="B8" s="119" t="s">
        <v>791</v>
      </c>
      <c r="C8" s="118">
        <f>SUM(C9:C17)</f>
        <v>278148047</v>
      </c>
      <c r="D8" s="118">
        <f>SUM(D9:D17)</f>
        <v>204000941.34999999</v>
      </c>
      <c r="E8" s="118">
        <f>SUM(E9:E17)</f>
        <v>74147105.649999991</v>
      </c>
    </row>
    <row r="9" spans="1:5" x14ac:dyDescent="0.25">
      <c r="A9" s="117" t="s">
        <v>184</v>
      </c>
      <c r="B9" s="116" t="s">
        <v>183</v>
      </c>
      <c r="C9" s="115">
        <v>246550940.31</v>
      </c>
      <c r="D9" s="115">
        <v>190000000</v>
      </c>
      <c r="E9" s="115">
        <v>56550940.310000002</v>
      </c>
    </row>
    <row r="10" spans="1:5" x14ac:dyDescent="0.25">
      <c r="A10" s="117" t="s">
        <v>509</v>
      </c>
      <c r="B10" s="116" t="s">
        <v>110</v>
      </c>
      <c r="C10" s="115">
        <v>2500</v>
      </c>
      <c r="D10" s="115">
        <v>2131.46</v>
      </c>
      <c r="E10" s="115">
        <v>368.54</v>
      </c>
    </row>
    <row r="11" spans="1:5" x14ac:dyDescent="0.25">
      <c r="A11" s="117" t="s">
        <v>697</v>
      </c>
      <c r="B11" s="116" t="s">
        <v>696</v>
      </c>
      <c r="C11" s="115">
        <v>13548047</v>
      </c>
      <c r="D11" s="115">
        <v>0</v>
      </c>
      <c r="E11" s="115">
        <v>13548047</v>
      </c>
    </row>
    <row r="12" spans="1:5" x14ac:dyDescent="0.25">
      <c r="A12" s="117" t="s">
        <v>685</v>
      </c>
      <c r="B12" s="116" t="s">
        <v>498</v>
      </c>
      <c r="C12" s="115">
        <v>13449059.689999999</v>
      </c>
      <c r="D12" s="115">
        <v>13449059.689999999</v>
      </c>
      <c r="E12" s="115">
        <v>0</v>
      </c>
    </row>
    <row r="13" spans="1:5" x14ac:dyDescent="0.25">
      <c r="A13" s="117" t="s">
        <v>587</v>
      </c>
      <c r="B13" s="116" t="s">
        <v>586</v>
      </c>
      <c r="C13" s="115">
        <v>2500</v>
      </c>
      <c r="D13" s="115">
        <v>415.67</v>
      </c>
      <c r="E13" s="115">
        <v>2084.33</v>
      </c>
    </row>
    <row r="14" spans="1:5" x14ac:dyDescent="0.25">
      <c r="A14" s="117" t="s">
        <v>569</v>
      </c>
      <c r="B14" s="116" t="s">
        <v>568</v>
      </c>
      <c r="C14" s="115">
        <v>300000</v>
      </c>
      <c r="D14" s="115">
        <v>0</v>
      </c>
      <c r="E14" s="115">
        <v>300000</v>
      </c>
    </row>
    <row r="15" spans="1:5" x14ac:dyDescent="0.25">
      <c r="A15" s="117" t="s">
        <v>493</v>
      </c>
      <c r="B15" s="116" t="s">
        <v>492</v>
      </c>
      <c r="C15" s="115">
        <v>3975255.2</v>
      </c>
      <c r="D15" s="115">
        <v>230645.78</v>
      </c>
      <c r="E15" s="115">
        <v>3744609.42</v>
      </c>
    </row>
    <row r="16" spans="1:5" x14ac:dyDescent="0.25">
      <c r="A16" s="117" t="s">
        <v>550</v>
      </c>
      <c r="B16" s="116" t="s">
        <v>549</v>
      </c>
      <c r="C16" s="115">
        <v>264154.8</v>
      </c>
      <c r="D16" s="115">
        <v>264154.8</v>
      </c>
      <c r="E16" s="115">
        <v>0</v>
      </c>
    </row>
    <row r="17" spans="1:5" x14ac:dyDescent="0.25">
      <c r="A17" s="117" t="s">
        <v>548</v>
      </c>
      <c r="B17" s="116" t="s">
        <v>547</v>
      </c>
      <c r="C17" s="115">
        <v>55590</v>
      </c>
      <c r="D17" s="115">
        <v>54533.95</v>
      </c>
      <c r="E17" s="115">
        <v>1056.05</v>
      </c>
    </row>
    <row r="18" spans="1:5" x14ac:dyDescent="0.25">
      <c r="A18" s="120" t="s">
        <v>695</v>
      </c>
      <c r="B18" s="119" t="s">
        <v>790</v>
      </c>
      <c r="C18" s="118">
        <f>SUM(C19:C27)</f>
        <v>278148047</v>
      </c>
      <c r="D18" s="118">
        <f>SUM(D19:D27)</f>
        <v>204000941.35000002</v>
      </c>
      <c r="E18" s="118">
        <f>SUM(E19:E27)</f>
        <v>74147105.650000021</v>
      </c>
    </row>
    <row r="19" spans="1:5" x14ac:dyDescent="0.25">
      <c r="A19" s="117" t="s">
        <v>4</v>
      </c>
      <c r="B19" s="116" t="s">
        <v>147</v>
      </c>
      <c r="C19" s="115">
        <v>260000000</v>
      </c>
      <c r="D19" s="115">
        <v>190000000</v>
      </c>
      <c r="E19" s="115">
        <v>70000000</v>
      </c>
    </row>
    <row r="20" spans="1:5" x14ac:dyDescent="0.25">
      <c r="A20" s="117" t="s">
        <v>509</v>
      </c>
      <c r="B20" s="116" t="s">
        <v>110</v>
      </c>
      <c r="C20" s="115">
        <v>275000</v>
      </c>
      <c r="D20" s="115">
        <v>213059.44</v>
      </c>
      <c r="E20" s="115">
        <v>61940.56</v>
      </c>
    </row>
    <row r="21" spans="1:5" x14ac:dyDescent="0.25">
      <c r="A21" s="117" t="s">
        <v>588</v>
      </c>
      <c r="B21" s="116" t="s">
        <v>108</v>
      </c>
      <c r="C21" s="115">
        <v>25000</v>
      </c>
      <c r="D21" s="115">
        <v>17586.34</v>
      </c>
      <c r="E21" s="115">
        <v>7413.66</v>
      </c>
    </row>
    <row r="22" spans="1:5" x14ac:dyDescent="0.25">
      <c r="A22" s="117" t="s">
        <v>546</v>
      </c>
      <c r="B22" s="116" t="s">
        <v>545</v>
      </c>
      <c r="C22" s="115">
        <v>0</v>
      </c>
      <c r="D22" s="115">
        <v>57081.08</v>
      </c>
      <c r="E22" s="115">
        <v>-57081.08</v>
      </c>
    </row>
    <row r="23" spans="1:5" x14ac:dyDescent="0.25">
      <c r="A23" s="117" t="s">
        <v>544</v>
      </c>
      <c r="B23" s="116" t="s">
        <v>543</v>
      </c>
      <c r="C23" s="115">
        <v>4300000</v>
      </c>
      <c r="D23" s="115">
        <v>264154.8</v>
      </c>
      <c r="E23" s="115">
        <v>4035845.2</v>
      </c>
    </row>
    <row r="24" spans="1:5" x14ac:dyDescent="0.25">
      <c r="A24" s="117" t="s">
        <v>675</v>
      </c>
      <c r="B24" s="116" t="s">
        <v>674</v>
      </c>
      <c r="C24" s="115">
        <v>2177047</v>
      </c>
      <c r="D24" s="115">
        <v>2177046.6</v>
      </c>
      <c r="E24" s="115">
        <v>0.4</v>
      </c>
    </row>
    <row r="25" spans="1:5" x14ac:dyDescent="0.25">
      <c r="A25" s="117" t="s">
        <v>684</v>
      </c>
      <c r="B25" s="116" t="s">
        <v>683</v>
      </c>
      <c r="C25" s="115">
        <v>4171200</v>
      </c>
      <c r="D25" s="115">
        <v>4171161.97</v>
      </c>
      <c r="E25" s="115">
        <v>38.03</v>
      </c>
    </row>
    <row r="26" spans="1:5" x14ac:dyDescent="0.25">
      <c r="A26" s="117" t="s">
        <v>677</v>
      </c>
      <c r="B26" s="116" t="s">
        <v>676</v>
      </c>
      <c r="C26" s="115">
        <v>3000000</v>
      </c>
      <c r="D26" s="115">
        <v>2923776.24</v>
      </c>
      <c r="E26" s="115">
        <v>76223.759999999995</v>
      </c>
    </row>
    <row r="27" spans="1:5" x14ac:dyDescent="0.25">
      <c r="A27" s="99" t="s">
        <v>682</v>
      </c>
      <c r="B27" s="98" t="s">
        <v>681</v>
      </c>
      <c r="C27" s="96">
        <v>4199800</v>
      </c>
      <c r="D27" s="96">
        <v>4177074.88</v>
      </c>
      <c r="E27" s="96">
        <v>22725.119999999999</v>
      </c>
    </row>
    <row r="28" spans="1:5" x14ac:dyDescent="0.25">
      <c r="A28" s="91" t="s">
        <v>789</v>
      </c>
    </row>
    <row r="29" spans="1:5" x14ac:dyDescent="0.25">
      <c r="A29" s="91" t="s">
        <v>788</v>
      </c>
    </row>
  </sheetData>
  <mergeCells count="4">
    <mergeCell ref="A1:D1"/>
    <mergeCell ref="A2:D2"/>
    <mergeCell ref="A3:D3"/>
    <mergeCell ref="A4:D4"/>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heetViews>
  <sheetFormatPr baseColWidth="10" defaultRowHeight="13.2" x14ac:dyDescent="0.25"/>
  <sheetData>
    <row r="1" spans="1:1" x14ac:dyDescent="0.25">
      <c r="A1" s="317" t="s">
        <v>1287</v>
      </c>
    </row>
  </sheetData>
  <printOptions horizontalCentered="1" verticalCentered="1"/>
  <pageMargins left="0.70866141732283472" right="0.70866141732283472" top="0.74803149606299213" bottom="0.74803149606299213" header="0.31496062992125984" footer="0.31496062992125984"/>
  <pageSetup paperSize="9" fitToHeight="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topLeftCell="A7" workbookViewId="0">
      <selection activeCell="C20" sqref="C20"/>
    </sheetView>
  </sheetViews>
  <sheetFormatPr baseColWidth="10" defaultRowHeight="10.199999999999999" x14ac:dyDescent="0.25"/>
  <cols>
    <col min="1" max="1" width="5.77734375" style="90" customWidth="1"/>
    <col min="2" max="2" width="45.77734375" style="90" customWidth="1"/>
    <col min="3" max="7" width="15.77734375" style="90" customWidth="1"/>
    <col min="8" max="16384" width="11.5546875" style="90"/>
  </cols>
  <sheetData>
    <row r="1" spans="1:7" ht="13.2" x14ac:dyDescent="0.25">
      <c r="A1" s="597" t="s">
        <v>722</v>
      </c>
      <c r="B1" s="598"/>
      <c r="C1" s="598"/>
      <c r="D1" s="598"/>
      <c r="E1" s="598"/>
      <c r="F1" s="599"/>
      <c r="G1" s="114" t="s">
        <v>721</v>
      </c>
    </row>
    <row r="2" spans="1:7" ht="13.2" x14ac:dyDescent="0.25">
      <c r="A2" s="597" t="s">
        <v>787</v>
      </c>
      <c r="B2" s="598"/>
      <c r="C2" s="598"/>
      <c r="D2" s="598"/>
      <c r="E2" s="598"/>
      <c r="F2" s="599"/>
      <c r="G2" s="113" t="s">
        <v>786</v>
      </c>
    </row>
    <row r="3" spans="1:7" ht="13.2" x14ac:dyDescent="0.25">
      <c r="A3" s="600"/>
      <c r="B3" s="598"/>
      <c r="C3" s="598"/>
      <c r="D3" s="601"/>
      <c r="E3" s="601"/>
      <c r="F3" s="601"/>
      <c r="G3" s="598"/>
    </row>
    <row r="4" spans="1:7" ht="13.2" x14ac:dyDescent="0.25">
      <c r="A4" s="602" t="s">
        <v>785</v>
      </c>
      <c r="B4" s="603"/>
      <c r="C4" s="112" t="s">
        <v>8</v>
      </c>
      <c r="D4" s="606" t="s">
        <v>743</v>
      </c>
      <c r="E4" s="598"/>
      <c r="F4" s="599"/>
      <c r="G4" s="111" t="s">
        <v>195</v>
      </c>
    </row>
    <row r="5" spans="1:7" x14ac:dyDescent="0.25">
      <c r="A5" s="604"/>
      <c r="B5" s="605"/>
      <c r="C5" s="110" t="s">
        <v>736</v>
      </c>
      <c r="D5" s="110" t="s">
        <v>10</v>
      </c>
      <c r="E5" s="110" t="s">
        <v>713</v>
      </c>
      <c r="F5" s="110" t="s">
        <v>9</v>
      </c>
      <c r="G5" s="110" t="s">
        <v>784</v>
      </c>
    </row>
    <row r="6" spans="1:7" x14ac:dyDescent="0.25">
      <c r="A6" s="604"/>
      <c r="B6" s="605"/>
      <c r="C6" s="110" t="s">
        <v>7</v>
      </c>
      <c r="D6" s="110"/>
      <c r="E6" s="110"/>
      <c r="F6" s="110"/>
      <c r="G6" s="110"/>
    </row>
    <row r="7" spans="1:7" ht="13.2" x14ac:dyDescent="0.25">
      <c r="A7" s="561" t="s">
        <v>783</v>
      </c>
      <c r="B7" s="562"/>
      <c r="C7" s="103">
        <f>SUM(C8:C22)</f>
        <v>2063775841.3400002</v>
      </c>
      <c r="D7" s="103">
        <f>SUM(D8:D20)</f>
        <v>1749191227.8200002</v>
      </c>
      <c r="E7" s="103">
        <f>SUM(E8:E20)</f>
        <v>26516122.899999999</v>
      </c>
      <c r="F7" s="103">
        <f>SUM(F8:F20)</f>
        <v>22305830.920000002</v>
      </c>
      <c r="G7" s="103">
        <f t="shared" ref="G7:G20" si="0">C7-(D7+E7+F7)</f>
        <v>265762659.69999981</v>
      </c>
    </row>
    <row r="8" spans="1:7" x14ac:dyDescent="0.25">
      <c r="A8" s="105" t="s">
        <v>205</v>
      </c>
      <c r="B8" s="104" t="s">
        <v>761</v>
      </c>
      <c r="C8" s="103">
        <v>222535041.97999999</v>
      </c>
      <c r="D8" s="103">
        <v>184337764.91999999</v>
      </c>
      <c r="E8" s="103">
        <v>4198656.08</v>
      </c>
      <c r="F8" s="103">
        <v>10178208.74</v>
      </c>
      <c r="G8" s="103">
        <f t="shared" si="0"/>
        <v>23820412.23999998</v>
      </c>
    </row>
    <row r="9" spans="1:7" x14ac:dyDescent="0.25">
      <c r="A9" s="101"/>
      <c r="B9" s="101"/>
      <c r="C9" s="100">
        <v>0</v>
      </c>
      <c r="D9" s="100">
        <v>0</v>
      </c>
      <c r="E9" s="100">
        <v>0</v>
      </c>
      <c r="F9" s="100">
        <v>0</v>
      </c>
      <c r="G9" s="100">
        <f t="shared" si="0"/>
        <v>0</v>
      </c>
    </row>
    <row r="10" spans="1:7" x14ac:dyDescent="0.25">
      <c r="A10" s="102" t="s">
        <v>204</v>
      </c>
      <c r="B10" s="101" t="s">
        <v>760</v>
      </c>
      <c r="C10" s="100">
        <v>251021949.86000001</v>
      </c>
      <c r="D10" s="100">
        <v>244688097.33000001</v>
      </c>
      <c r="E10" s="100">
        <v>0</v>
      </c>
      <c r="F10" s="100">
        <v>63827.62</v>
      </c>
      <c r="G10" s="100">
        <f t="shared" si="0"/>
        <v>6270024.9099999964</v>
      </c>
    </row>
    <row r="11" spans="1:7" x14ac:dyDescent="0.25">
      <c r="A11" s="101"/>
      <c r="B11" s="101"/>
      <c r="C11" s="100">
        <v>0</v>
      </c>
      <c r="D11" s="100">
        <v>0</v>
      </c>
      <c r="E11" s="100">
        <v>0</v>
      </c>
      <c r="F11" s="100">
        <v>0</v>
      </c>
      <c r="G11" s="100">
        <f t="shared" si="0"/>
        <v>0</v>
      </c>
    </row>
    <row r="12" spans="1:7" x14ac:dyDescent="0.25">
      <c r="A12" s="102" t="s">
        <v>759</v>
      </c>
      <c r="B12" s="101" t="s">
        <v>758</v>
      </c>
      <c r="C12" s="100">
        <v>300000</v>
      </c>
      <c r="D12" s="100">
        <v>0</v>
      </c>
      <c r="E12" s="100">
        <v>0</v>
      </c>
      <c r="F12" s="100">
        <v>0</v>
      </c>
      <c r="G12" s="100">
        <f t="shared" si="0"/>
        <v>300000</v>
      </c>
    </row>
    <row r="13" spans="1:7" x14ac:dyDescent="0.25">
      <c r="A13" s="101"/>
      <c r="B13" s="101"/>
      <c r="C13" s="100">
        <v>0</v>
      </c>
      <c r="D13" s="100">
        <v>0</v>
      </c>
      <c r="E13" s="100">
        <v>0</v>
      </c>
      <c r="F13" s="100">
        <v>0</v>
      </c>
      <c r="G13" s="100">
        <f t="shared" si="0"/>
        <v>0</v>
      </c>
    </row>
    <row r="14" spans="1:7" x14ac:dyDescent="0.25">
      <c r="A14" s="102" t="s">
        <v>203</v>
      </c>
      <c r="B14" s="101" t="s">
        <v>782</v>
      </c>
      <c r="C14" s="100">
        <v>872481011.41999996</v>
      </c>
      <c r="D14" s="100">
        <v>836354936.55999994</v>
      </c>
      <c r="E14" s="100">
        <v>0</v>
      </c>
      <c r="F14" s="100">
        <v>4540733.9000000004</v>
      </c>
      <c r="G14" s="100">
        <f t="shared" si="0"/>
        <v>31585340.960000038</v>
      </c>
    </row>
    <row r="15" spans="1:7" x14ac:dyDescent="0.25">
      <c r="A15" s="101"/>
      <c r="B15" s="101"/>
      <c r="C15" s="100">
        <v>0</v>
      </c>
      <c r="D15" s="100">
        <v>0</v>
      </c>
      <c r="E15" s="100">
        <v>0</v>
      </c>
      <c r="F15" s="100">
        <v>0</v>
      </c>
      <c r="G15" s="100">
        <f t="shared" si="0"/>
        <v>0</v>
      </c>
    </row>
    <row r="16" spans="1:7" x14ac:dyDescent="0.25">
      <c r="A16" s="102" t="s">
        <v>756</v>
      </c>
      <c r="B16" s="101" t="s">
        <v>755</v>
      </c>
      <c r="C16" s="100">
        <v>1288474.21</v>
      </c>
      <c r="D16" s="100">
        <v>1223920.49</v>
      </c>
      <c r="E16" s="100">
        <v>0</v>
      </c>
      <c r="F16" s="100">
        <v>2414.21</v>
      </c>
      <c r="G16" s="100">
        <f t="shared" si="0"/>
        <v>62139.510000000009</v>
      </c>
    </row>
    <row r="17" spans="1:7" x14ac:dyDescent="0.25">
      <c r="A17" s="102" t="s">
        <v>202</v>
      </c>
      <c r="B17" s="101" t="s">
        <v>781</v>
      </c>
      <c r="C17" s="100">
        <v>80980560</v>
      </c>
      <c r="D17" s="100">
        <v>50959766.229999997</v>
      </c>
      <c r="E17" s="100">
        <v>22317466.82</v>
      </c>
      <c r="F17" s="100">
        <v>0</v>
      </c>
      <c r="G17" s="100">
        <f t="shared" si="0"/>
        <v>7703326.950000003</v>
      </c>
    </row>
    <row r="18" spans="1:7" x14ac:dyDescent="0.25">
      <c r="A18" s="102" t="s">
        <v>201</v>
      </c>
      <c r="B18" s="101" t="s">
        <v>780</v>
      </c>
      <c r="C18" s="100">
        <v>157112936.74000001</v>
      </c>
      <c r="D18" s="100">
        <v>123742961.93000001</v>
      </c>
      <c r="E18" s="100">
        <v>0</v>
      </c>
      <c r="F18" s="100">
        <v>7520646.4500000002</v>
      </c>
      <c r="G18" s="100">
        <f t="shared" si="0"/>
        <v>25849328.359999999</v>
      </c>
    </row>
    <row r="19" spans="1:7" x14ac:dyDescent="0.25">
      <c r="A19" s="102" t="s">
        <v>751</v>
      </c>
      <c r="B19" s="101" t="s">
        <v>779</v>
      </c>
      <c r="C19" s="100">
        <v>12600000</v>
      </c>
      <c r="D19" s="100">
        <v>11100000</v>
      </c>
      <c r="E19" s="100">
        <v>0</v>
      </c>
      <c r="F19" s="100">
        <v>0</v>
      </c>
      <c r="G19" s="100">
        <f t="shared" si="0"/>
        <v>1500000</v>
      </c>
    </row>
    <row r="20" spans="1:7" x14ac:dyDescent="0.25">
      <c r="A20" s="99" t="s">
        <v>704</v>
      </c>
      <c r="B20" s="98" t="s">
        <v>773</v>
      </c>
      <c r="C20" s="96">
        <f>292252700+10576140</f>
        <v>302828840</v>
      </c>
      <c r="D20" s="96">
        <v>296783780.36000001</v>
      </c>
      <c r="E20" s="96">
        <v>0</v>
      </c>
      <c r="F20" s="96">
        <v>0</v>
      </c>
      <c r="G20" s="96">
        <f t="shared" si="0"/>
        <v>6045059.6399999857</v>
      </c>
    </row>
    <row r="22" spans="1:7" x14ac:dyDescent="0.25">
      <c r="A22" s="109" t="s">
        <v>199</v>
      </c>
      <c r="B22" s="108" t="s">
        <v>778</v>
      </c>
      <c r="C22" s="107">
        <v>162627027.13</v>
      </c>
      <c r="D22" s="106"/>
      <c r="E22" s="106"/>
      <c r="F22" s="106"/>
      <c r="G22" s="106"/>
    </row>
    <row r="24" spans="1:7" ht="13.2" x14ac:dyDescent="0.25">
      <c r="A24" s="561" t="s">
        <v>772</v>
      </c>
      <c r="B24" s="562"/>
      <c r="C24" s="95"/>
      <c r="D24" s="94"/>
      <c r="E24" s="94"/>
      <c r="F24" s="94"/>
      <c r="G24" s="94"/>
    </row>
    <row r="25" spans="1:7" ht="13.2" x14ac:dyDescent="0.25">
      <c r="A25" s="563" t="s">
        <v>737</v>
      </c>
      <c r="B25" s="564"/>
      <c r="C25" s="93"/>
      <c r="D25" s="92"/>
      <c r="E25" s="92"/>
      <c r="F25" s="92"/>
      <c r="G25" s="92"/>
    </row>
    <row r="27" spans="1:7" ht="13.2" x14ac:dyDescent="0.25">
      <c r="A27" s="561" t="s">
        <v>777</v>
      </c>
      <c r="B27" s="562"/>
      <c r="C27" s="103">
        <f>SUM(C28:C40)</f>
        <v>2063775841.3399999</v>
      </c>
      <c r="D27" s="103">
        <f>SUM(D28:D37)</f>
        <v>1939915703.6500001</v>
      </c>
      <c r="E27" s="103">
        <f>SUM(E28:E37)</f>
        <v>51613</v>
      </c>
      <c r="F27" s="103">
        <f>SUM(F28:F37)</f>
        <v>0</v>
      </c>
      <c r="G27" s="103">
        <f t="shared" ref="G27:G37" si="1">C27-(D27+E27+F27)</f>
        <v>123808524.68999982</v>
      </c>
    </row>
    <row r="28" spans="1:7" x14ac:dyDescent="0.25">
      <c r="A28" s="105" t="s">
        <v>735</v>
      </c>
      <c r="B28" s="104" t="s">
        <v>734</v>
      </c>
      <c r="C28" s="103">
        <v>9770013</v>
      </c>
      <c r="D28" s="103">
        <v>8447661.1300000008</v>
      </c>
      <c r="E28" s="103">
        <v>51613</v>
      </c>
      <c r="F28" s="103">
        <v>0</v>
      </c>
      <c r="G28" s="103">
        <f t="shared" si="1"/>
        <v>1270738.8699999992</v>
      </c>
    </row>
    <row r="29" spans="1:7" x14ac:dyDescent="0.25">
      <c r="A29" s="102" t="s">
        <v>731</v>
      </c>
      <c r="B29" s="101" t="s">
        <v>730</v>
      </c>
      <c r="C29" s="100">
        <v>379295436</v>
      </c>
      <c r="D29" s="100">
        <v>378639862</v>
      </c>
      <c r="E29" s="100">
        <v>0</v>
      </c>
      <c r="F29" s="100">
        <v>0</v>
      </c>
      <c r="G29" s="100">
        <f t="shared" si="1"/>
        <v>655574</v>
      </c>
    </row>
    <row r="30" spans="1:7" x14ac:dyDescent="0.25">
      <c r="A30" s="102" t="s">
        <v>733</v>
      </c>
      <c r="B30" s="101" t="s">
        <v>776</v>
      </c>
      <c r="C30" s="100">
        <v>637624098</v>
      </c>
      <c r="D30" s="100">
        <v>617869441.86000001</v>
      </c>
      <c r="E30" s="100">
        <v>0</v>
      </c>
      <c r="F30" s="100">
        <v>0</v>
      </c>
      <c r="G30" s="100">
        <f t="shared" si="1"/>
        <v>19754656.139999986</v>
      </c>
    </row>
    <row r="31" spans="1:7" x14ac:dyDescent="0.25">
      <c r="A31" s="102" t="s">
        <v>729</v>
      </c>
      <c r="B31" s="101" t="s">
        <v>728</v>
      </c>
      <c r="C31" s="100">
        <v>620183679</v>
      </c>
      <c r="D31" s="100">
        <v>595223703.97000003</v>
      </c>
      <c r="E31" s="100">
        <v>0</v>
      </c>
      <c r="F31" s="100">
        <v>0</v>
      </c>
      <c r="G31" s="100">
        <f t="shared" si="1"/>
        <v>24959975.029999971</v>
      </c>
    </row>
    <row r="32" spans="1:7" x14ac:dyDescent="0.25">
      <c r="A32" s="102" t="s">
        <v>727</v>
      </c>
      <c r="B32" s="101" t="s">
        <v>726</v>
      </c>
      <c r="C32" s="100">
        <v>8350284</v>
      </c>
      <c r="D32" s="100">
        <v>7783353.8099999996</v>
      </c>
      <c r="E32" s="100">
        <v>0</v>
      </c>
      <c r="F32" s="100">
        <v>0</v>
      </c>
      <c r="G32" s="100">
        <f t="shared" si="1"/>
        <v>566930.19000000041</v>
      </c>
    </row>
    <row r="33" spans="1:7" x14ac:dyDescent="0.25">
      <c r="A33" s="102" t="s">
        <v>711</v>
      </c>
      <c r="B33" s="101" t="s">
        <v>775</v>
      </c>
      <c r="C33" s="100">
        <v>26550000</v>
      </c>
      <c r="D33" s="100">
        <v>26649317.960000001</v>
      </c>
      <c r="E33" s="100">
        <v>0</v>
      </c>
      <c r="F33" s="100">
        <v>0</v>
      </c>
      <c r="G33" s="100">
        <f t="shared" si="1"/>
        <v>-99317.960000000894</v>
      </c>
    </row>
    <row r="34" spans="1:7" x14ac:dyDescent="0.25">
      <c r="A34" s="102" t="s">
        <v>709</v>
      </c>
      <c r="B34" s="101" t="s">
        <v>774</v>
      </c>
      <c r="C34" s="100">
        <v>10576140</v>
      </c>
      <c r="D34" s="100">
        <v>20987200.789999999</v>
      </c>
      <c r="E34" s="100">
        <v>0</v>
      </c>
      <c r="F34" s="100">
        <v>0</v>
      </c>
      <c r="G34" s="100">
        <f t="shared" si="1"/>
        <v>-10411060.789999999</v>
      </c>
    </row>
    <row r="35" spans="1:7" x14ac:dyDescent="0.25">
      <c r="A35" s="102" t="s">
        <v>707</v>
      </c>
      <c r="B35" s="101" t="s">
        <v>706</v>
      </c>
      <c r="C35" s="100">
        <v>140000</v>
      </c>
      <c r="D35" s="100">
        <v>140000</v>
      </c>
      <c r="E35" s="100">
        <v>0</v>
      </c>
      <c r="F35" s="100">
        <v>0</v>
      </c>
      <c r="G35" s="100">
        <f t="shared" si="1"/>
        <v>0</v>
      </c>
    </row>
    <row r="36" spans="1:7" x14ac:dyDescent="0.25">
      <c r="A36" s="102" t="s">
        <v>725</v>
      </c>
      <c r="B36" s="101" t="s">
        <v>724</v>
      </c>
      <c r="C36" s="100">
        <v>500000</v>
      </c>
      <c r="D36" s="100">
        <v>2597076.65</v>
      </c>
      <c r="E36" s="100">
        <v>0</v>
      </c>
      <c r="F36" s="100">
        <v>0</v>
      </c>
      <c r="G36" s="100">
        <f t="shared" si="1"/>
        <v>-2097076.65</v>
      </c>
    </row>
    <row r="37" spans="1:7" x14ac:dyDescent="0.25">
      <c r="A37" s="99" t="s">
        <v>704</v>
      </c>
      <c r="B37" s="98" t="s">
        <v>773</v>
      </c>
      <c r="C37" s="96">
        <v>325664775</v>
      </c>
      <c r="D37" s="96">
        <v>281578085.48000002</v>
      </c>
      <c r="E37" s="96">
        <v>0</v>
      </c>
      <c r="F37" s="97">
        <v>0</v>
      </c>
      <c r="G37" s="96">
        <f t="shared" si="1"/>
        <v>44086689.519999981</v>
      </c>
    </row>
    <row r="39" spans="1:7" ht="13.2" x14ac:dyDescent="0.25">
      <c r="A39" s="561" t="s">
        <v>772</v>
      </c>
      <c r="B39" s="562"/>
      <c r="C39" s="95"/>
      <c r="D39" s="94"/>
      <c r="E39" s="94"/>
      <c r="F39" s="94"/>
      <c r="G39" s="94"/>
    </row>
    <row r="40" spans="1:7" ht="13.2" x14ac:dyDescent="0.25">
      <c r="A40" s="563" t="s">
        <v>737</v>
      </c>
      <c r="B40" s="564"/>
      <c r="C40" s="93">
        <v>45121416.340000004</v>
      </c>
      <c r="D40" s="92"/>
      <c r="E40" s="92"/>
      <c r="F40" s="92"/>
      <c r="G40" s="92"/>
    </row>
    <row r="42" spans="1:7" ht="19.05" customHeight="1" x14ac:dyDescent="0.25">
      <c r="A42" s="568" t="s">
        <v>771</v>
      </c>
      <c r="B42" s="596"/>
      <c r="C42" s="596"/>
      <c r="D42" s="596"/>
      <c r="E42" s="596"/>
      <c r="F42" s="596"/>
      <c r="G42" s="596"/>
    </row>
    <row r="43" spans="1:7" ht="7.95" customHeight="1" x14ac:dyDescent="0.25">
      <c r="A43" s="91" t="s">
        <v>770</v>
      </c>
    </row>
  </sheetData>
  <mergeCells count="12">
    <mergeCell ref="A1:F1"/>
    <mergeCell ref="A2:F2"/>
    <mergeCell ref="A3:G3"/>
    <mergeCell ref="A4:B6"/>
    <mergeCell ref="D4:F4"/>
    <mergeCell ref="A7:B7"/>
    <mergeCell ref="A27:B27"/>
    <mergeCell ref="A42:G42"/>
    <mergeCell ref="A39:B39"/>
    <mergeCell ref="A40:B40"/>
    <mergeCell ref="A24:B24"/>
    <mergeCell ref="A25:B25"/>
  </mergeCells>
  <printOptions horizontalCentered="1"/>
  <pageMargins left="0.39370078740157477" right="0.39370078740157477" top="0.39370078740157477" bottom="0.39370078740157477" header="0.19685039370078738" footer="0.19685039370078738"/>
  <pageSetup paperSize="9" scale="95"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7"/>
  <sheetViews>
    <sheetView showGridLines="0" topLeftCell="A82" zoomScaleNormal="100" workbookViewId="0">
      <selection activeCell="C84" sqref="C84"/>
    </sheetView>
  </sheetViews>
  <sheetFormatPr baseColWidth="10" defaultRowHeight="10.199999999999999" x14ac:dyDescent="0.25"/>
  <cols>
    <col min="1" max="1" width="10.77734375" style="3" customWidth="1"/>
    <col min="2" max="2" width="45.77734375" style="4" customWidth="1"/>
    <col min="3" max="6" width="15.77734375" style="3" customWidth="1"/>
    <col min="7" max="7" width="11.6640625" style="3" bestFit="1" customWidth="1"/>
    <col min="8" max="16384" width="11.5546875" style="3"/>
  </cols>
  <sheetData>
    <row r="1" spans="1:7" ht="13.2" x14ac:dyDescent="0.25">
      <c r="A1" s="449" t="s">
        <v>722</v>
      </c>
      <c r="B1" s="450"/>
      <c r="C1" s="450"/>
      <c r="D1" s="450"/>
      <c r="E1" s="450"/>
      <c r="F1" s="450"/>
      <c r="G1" s="45" t="s">
        <v>721</v>
      </c>
    </row>
    <row r="2" spans="1:7" ht="13.2" x14ac:dyDescent="0.25">
      <c r="A2" s="449" t="s">
        <v>748</v>
      </c>
      <c r="B2" s="450"/>
      <c r="C2" s="450"/>
      <c r="D2" s="450"/>
      <c r="E2" s="450"/>
      <c r="F2" s="450"/>
      <c r="G2" s="45" t="s">
        <v>747</v>
      </c>
    </row>
    <row r="3" spans="1:7" ht="13.2" x14ac:dyDescent="0.25">
      <c r="A3" s="422" t="s">
        <v>746</v>
      </c>
      <c r="B3" s="489"/>
      <c r="C3" s="489"/>
      <c r="D3" s="489"/>
      <c r="E3" s="489"/>
      <c r="F3" s="489"/>
      <c r="G3" s="489"/>
    </row>
    <row r="4" spans="1:7" ht="13.2" x14ac:dyDescent="0.25">
      <c r="A4" s="422" t="s">
        <v>763</v>
      </c>
      <c r="B4" s="489"/>
      <c r="C4" s="489"/>
      <c r="D4" s="489"/>
      <c r="E4" s="489"/>
      <c r="F4" s="489"/>
      <c r="G4" s="489"/>
    </row>
    <row r="5" spans="1:7" ht="13.2" x14ac:dyDescent="0.25">
      <c r="A5" s="488"/>
      <c r="B5" s="489"/>
      <c r="C5" s="489"/>
      <c r="D5" s="489"/>
      <c r="E5" s="489"/>
      <c r="F5" s="489"/>
      <c r="G5" s="489"/>
    </row>
    <row r="6" spans="1:7" ht="13.2" x14ac:dyDescent="0.25">
      <c r="A6" s="422" t="s">
        <v>769</v>
      </c>
      <c r="B6" s="489"/>
      <c r="C6" s="489"/>
      <c r="D6" s="489"/>
      <c r="E6" s="489"/>
      <c r="F6" s="489"/>
      <c r="G6" s="489"/>
    </row>
    <row r="7" spans="1:7" ht="13.2" x14ac:dyDescent="0.25">
      <c r="A7" s="57" t="s">
        <v>716</v>
      </c>
      <c r="B7" s="71" t="s">
        <v>142</v>
      </c>
      <c r="C7" s="48" t="s">
        <v>11</v>
      </c>
      <c r="D7" s="451" t="s">
        <v>743</v>
      </c>
      <c r="E7" s="450"/>
      <c r="F7" s="450"/>
      <c r="G7" s="48" t="s">
        <v>8</v>
      </c>
    </row>
    <row r="8" spans="1:7" x14ac:dyDescent="0.25">
      <c r="A8" s="56" t="s">
        <v>206</v>
      </c>
      <c r="B8" s="83"/>
      <c r="C8" s="44"/>
      <c r="D8" s="44" t="s">
        <v>10</v>
      </c>
      <c r="E8" s="44" t="s">
        <v>713</v>
      </c>
      <c r="F8" s="44" t="s">
        <v>9</v>
      </c>
      <c r="G8" s="44" t="s">
        <v>742</v>
      </c>
    </row>
    <row r="9" spans="1:7" x14ac:dyDescent="0.25">
      <c r="A9" s="82"/>
      <c r="B9" s="70"/>
      <c r="C9" s="82" t="s">
        <v>7</v>
      </c>
      <c r="D9" s="82"/>
      <c r="E9" s="82"/>
      <c r="F9" s="82"/>
      <c r="G9" s="82"/>
    </row>
    <row r="10" spans="1:7" x14ac:dyDescent="0.25">
      <c r="A10" s="81" t="s">
        <v>205</v>
      </c>
      <c r="B10" s="80" t="s">
        <v>761</v>
      </c>
      <c r="C10" s="59">
        <v>199414724.93000001</v>
      </c>
      <c r="D10" s="59">
        <v>168362301.69</v>
      </c>
      <c r="E10" s="59">
        <v>3819747.82</v>
      </c>
      <c r="F10" s="59">
        <v>6417332.1500000004</v>
      </c>
      <c r="G10" s="59">
        <f t="shared" ref="G10:G41" si="0">C10-D10-E10-F10</f>
        <v>20815343.270000011</v>
      </c>
    </row>
    <row r="11" spans="1:7" x14ac:dyDescent="0.25">
      <c r="A11" s="28" t="s">
        <v>464</v>
      </c>
      <c r="B11" s="27" t="s">
        <v>463</v>
      </c>
      <c r="C11" s="77">
        <v>43531.61</v>
      </c>
      <c r="D11" s="77">
        <v>43531.61</v>
      </c>
      <c r="E11" s="77">
        <v>0</v>
      </c>
      <c r="F11" s="77">
        <v>0</v>
      </c>
      <c r="G11" s="77">
        <f t="shared" si="0"/>
        <v>0</v>
      </c>
    </row>
    <row r="12" spans="1:7" x14ac:dyDescent="0.25">
      <c r="A12" s="28" t="s">
        <v>460</v>
      </c>
      <c r="B12" s="27" t="s">
        <v>459</v>
      </c>
      <c r="C12" s="77">
        <v>1293887.8899999999</v>
      </c>
      <c r="D12" s="77">
        <v>1293887.8899999999</v>
      </c>
      <c r="E12" s="77">
        <v>0</v>
      </c>
      <c r="F12" s="77">
        <v>0</v>
      </c>
      <c r="G12" s="77">
        <f t="shared" si="0"/>
        <v>0</v>
      </c>
    </row>
    <row r="13" spans="1:7" x14ac:dyDescent="0.25">
      <c r="A13" s="28" t="s">
        <v>398</v>
      </c>
      <c r="B13" s="27" t="s">
        <v>397</v>
      </c>
      <c r="C13" s="77">
        <v>19483.52</v>
      </c>
      <c r="D13" s="77">
        <v>17750.400000000001</v>
      </c>
      <c r="E13" s="77">
        <v>0</v>
      </c>
      <c r="F13" s="77">
        <v>1733.12</v>
      </c>
      <c r="G13" s="77">
        <f t="shared" si="0"/>
        <v>0</v>
      </c>
    </row>
    <row r="14" spans="1:7" x14ac:dyDescent="0.25">
      <c r="A14" s="28" t="s">
        <v>404</v>
      </c>
      <c r="B14" s="27" t="s">
        <v>403</v>
      </c>
      <c r="C14" s="77">
        <v>39528</v>
      </c>
      <c r="D14" s="77">
        <v>39528</v>
      </c>
      <c r="E14" s="77">
        <v>0</v>
      </c>
      <c r="F14" s="77">
        <v>0</v>
      </c>
      <c r="G14" s="77">
        <f t="shared" si="0"/>
        <v>0</v>
      </c>
    </row>
    <row r="15" spans="1:7" x14ac:dyDescent="0.25">
      <c r="A15" s="28" t="s">
        <v>430</v>
      </c>
      <c r="B15" s="27" t="s">
        <v>429</v>
      </c>
      <c r="C15" s="77">
        <v>17948188.260000002</v>
      </c>
      <c r="D15" s="77">
        <v>14143697.08</v>
      </c>
      <c r="E15" s="77">
        <v>753573.1</v>
      </c>
      <c r="F15" s="77">
        <v>0</v>
      </c>
      <c r="G15" s="77">
        <f t="shared" si="0"/>
        <v>3050918.0800000015</v>
      </c>
    </row>
    <row r="16" spans="1:7" x14ac:dyDescent="0.25">
      <c r="A16" s="28" t="s">
        <v>418</v>
      </c>
      <c r="B16" s="27" t="s">
        <v>417</v>
      </c>
      <c r="C16" s="77">
        <v>94581.99</v>
      </c>
      <c r="D16" s="77">
        <v>89418.63</v>
      </c>
      <c r="E16" s="77">
        <v>0</v>
      </c>
      <c r="F16" s="77">
        <v>0</v>
      </c>
      <c r="G16" s="77">
        <f t="shared" si="0"/>
        <v>5163.3600000000006</v>
      </c>
    </row>
    <row r="17" spans="1:7" x14ac:dyDescent="0.25">
      <c r="A17" s="28" t="s">
        <v>482</v>
      </c>
      <c r="B17" s="27" t="s">
        <v>481</v>
      </c>
      <c r="C17" s="77">
        <v>1128500</v>
      </c>
      <c r="D17" s="77">
        <v>986235.96</v>
      </c>
      <c r="E17" s="77">
        <v>0</v>
      </c>
      <c r="F17" s="77">
        <v>0</v>
      </c>
      <c r="G17" s="77">
        <f t="shared" si="0"/>
        <v>142264.04000000004</v>
      </c>
    </row>
    <row r="18" spans="1:7" x14ac:dyDescent="0.25">
      <c r="A18" s="28" t="s">
        <v>476</v>
      </c>
      <c r="B18" s="27" t="s">
        <v>475</v>
      </c>
      <c r="C18" s="77">
        <v>465000</v>
      </c>
      <c r="D18" s="77">
        <v>422881.81</v>
      </c>
      <c r="E18" s="77">
        <v>0</v>
      </c>
      <c r="F18" s="77">
        <v>0</v>
      </c>
      <c r="G18" s="77">
        <f t="shared" si="0"/>
        <v>42118.19</v>
      </c>
    </row>
    <row r="19" spans="1:7" x14ac:dyDescent="0.25">
      <c r="A19" s="28" t="s">
        <v>385</v>
      </c>
      <c r="B19" s="27" t="s">
        <v>384</v>
      </c>
      <c r="C19" s="77">
        <v>32010</v>
      </c>
      <c r="D19" s="77">
        <v>22066.85</v>
      </c>
      <c r="E19" s="77">
        <v>0</v>
      </c>
      <c r="F19" s="77">
        <v>0</v>
      </c>
      <c r="G19" s="77">
        <f t="shared" si="0"/>
        <v>9943.1500000000015</v>
      </c>
    </row>
    <row r="20" spans="1:7" x14ac:dyDescent="0.25">
      <c r="A20" s="28" t="s">
        <v>450</v>
      </c>
      <c r="B20" s="27" t="s">
        <v>449</v>
      </c>
      <c r="C20" s="77">
        <v>3960</v>
      </c>
      <c r="D20" s="77">
        <v>3960</v>
      </c>
      <c r="E20" s="77">
        <v>0</v>
      </c>
      <c r="F20" s="77">
        <v>0</v>
      </c>
      <c r="G20" s="77">
        <f t="shared" si="0"/>
        <v>0</v>
      </c>
    </row>
    <row r="21" spans="1:7" x14ac:dyDescent="0.25">
      <c r="A21" s="28" t="s">
        <v>369</v>
      </c>
      <c r="B21" s="27" t="s">
        <v>368</v>
      </c>
      <c r="C21" s="77">
        <v>19770</v>
      </c>
      <c r="D21" s="77">
        <v>10360.370000000001</v>
      </c>
      <c r="E21" s="77">
        <v>0</v>
      </c>
      <c r="F21" s="77">
        <v>0</v>
      </c>
      <c r="G21" s="77">
        <f t="shared" si="0"/>
        <v>9409.6299999999992</v>
      </c>
    </row>
    <row r="22" spans="1:7" x14ac:dyDescent="0.25">
      <c r="A22" s="28" t="s">
        <v>428</v>
      </c>
      <c r="B22" s="27" t="s">
        <v>427</v>
      </c>
      <c r="C22" s="77">
        <v>402494.88</v>
      </c>
      <c r="D22" s="77">
        <v>267922.11</v>
      </c>
      <c r="E22" s="77">
        <v>0</v>
      </c>
      <c r="F22" s="77">
        <v>437.76</v>
      </c>
      <c r="G22" s="77">
        <f t="shared" si="0"/>
        <v>134135.01</v>
      </c>
    </row>
    <row r="23" spans="1:7" x14ac:dyDescent="0.25">
      <c r="A23" s="28" t="s">
        <v>466</v>
      </c>
      <c r="B23" s="27" t="s">
        <v>465</v>
      </c>
      <c r="C23" s="77">
        <v>211588</v>
      </c>
      <c r="D23" s="77">
        <v>118179.33</v>
      </c>
      <c r="E23" s="77">
        <v>10337.64</v>
      </c>
      <c r="F23" s="77">
        <v>0</v>
      </c>
      <c r="G23" s="77">
        <f t="shared" si="0"/>
        <v>83071.03</v>
      </c>
    </row>
    <row r="24" spans="1:7" x14ac:dyDescent="0.25">
      <c r="A24" s="28" t="s">
        <v>444</v>
      </c>
      <c r="B24" s="27" t="s">
        <v>443</v>
      </c>
      <c r="C24" s="77">
        <v>606661.44999999995</v>
      </c>
      <c r="D24" s="77">
        <v>337941.81</v>
      </c>
      <c r="E24" s="77">
        <v>0</v>
      </c>
      <c r="F24" s="77">
        <v>0</v>
      </c>
      <c r="G24" s="77">
        <f t="shared" si="0"/>
        <v>268719.63999999996</v>
      </c>
    </row>
    <row r="25" spans="1:7" ht="20.399999999999999" x14ac:dyDescent="0.25">
      <c r="A25" s="28" t="s">
        <v>375</v>
      </c>
      <c r="B25" s="27" t="s">
        <v>374</v>
      </c>
      <c r="C25" s="77">
        <v>103011.42</v>
      </c>
      <c r="D25" s="77">
        <v>91946.3</v>
      </c>
      <c r="E25" s="77">
        <v>0</v>
      </c>
      <c r="F25" s="77">
        <v>0</v>
      </c>
      <c r="G25" s="77">
        <f t="shared" si="0"/>
        <v>11065.119999999995</v>
      </c>
    </row>
    <row r="26" spans="1:7" x14ac:dyDescent="0.25">
      <c r="A26" s="28" t="s">
        <v>300</v>
      </c>
      <c r="B26" s="27" t="s">
        <v>299</v>
      </c>
      <c r="C26" s="77">
        <v>107691288.13</v>
      </c>
      <c r="D26" s="77">
        <v>100276978.15000001</v>
      </c>
      <c r="E26" s="77">
        <v>505586.21</v>
      </c>
      <c r="F26" s="77">
        <v>361652.24</v>
      </c>
      <c r="G26" s="77">
        <f t="shared" si="0"/>
        <v>6547071.5299999891</v>
      </c>
    </row>
    <row r="27" spans="1:7" x14ac:dyDescent="0.25">
      <c r="A27" s="28" t="s">
        <v>414</v>
      </c>
      <c r="B27" s="27" t="s">
        <v>413</v>
      </c>
      <c r="C27" s="77">
        <v>10119596.77</v>
      </c>
      <c r="D27" s="77">
        <v>9801519.6500000004</v>
      </c>
      <c r="E27" s="77">
        <v>0</v>
      </c>
      <c r="F27" s="77">
        <v>0.14000000000000001</v>
      </c>
      <c r="G27" s="77">
        <f t="shared" si="0"/>
        <v>318076.97999999917</v>
      </c>
    </row>
    <row r="28" spans="1:7" x14ac:dyDescent="0.25">
      <c r="A28" s="28" t="s">
        <v>484</v>
      </c>
      <c r="B28" s="27" t="s">
        <v>483</v>
      </c>
      <c r="C28" s="77">
        <v>941950</v>
      </c>
      <c r="D28" s="77">
        <v>818560.05</v>
      </c>
      <c r="E28" s="77">
        <v>74395.72</v>
      </c>
      <c r="F28" s="77">
        <v>0</v>
      </c>
      <c r="G28" s="77">
        <f t="shared" si="0"/>
        <v>48994.229999999952</v>
      </c>
    </row>
    <row r="29" spans="1:7" x14ac:dyDescent="0.25">
      <c r="A29" s="28" t="s">
        <v>402</v>
      </c>
      <c r="B29" s="27" t="s">
        <v>401</v>
      </c>
      <c r="C29" s="77">
        <v>500475.25</v>
      </c>
      <c r="D29" s="77">
        <v>366539.3</v>
      </c>
      <c r="E29" s="77">
        <v>79094.98</v>
      </c>
      <c r="F29" s="77">
        <v>0</v>
      </c>
      <c r="G29" s="77">
        <f t="shared" si="0"/>
        <v>54840.970000000016</v>
      </c>
    </row>
    <row r="30" spans="1:7" x14ac:dyDescent="0.25">
      <c r="A30" s="28" t="s">
        <v>452</v>
      </c>
      <c r="B30" s="27" t="s">
        <v>451</v>
      </c>
      <c r="C30" s="77">
        <v>2011039</v>
      </c>
      <c r="D30" s="77">
        <v>1777667.83</v>
      </c>
      <c r="E30" s="77">
        <v>0</v>
      </c>
      <c r="F30" s="77">
        <v>0</v>
      </c>
      <c r="G30" s="77">
        <f t="shared" si="0"/>
        <v>233371.16999999993</v>
      </c>
    </row>
    <row r="31" spans="1:7" x14ac:dyDescent="0.25">
      <c r="A31" s="28" t="s">
        <v>474</v>
      </c>
      <c r="B31" s="27" t="s">
        <v>473</v>
      </c>
      <c r="C31" s="77">
        <v>0.6</v>
      </c>
      <c r="D31" s="77">
        <v>0</v>
      </c>
      <c r="E31" s="77">
        <v>0</v>
      </c>
      <c r="F31" s="77">
        <v>0</v>
      </c>
      <c r="G31" s="77">
        <f t="shared" si="0"/>
        <v>0.6</v>
      </c>
    </row>
    <row r="32" spans="1:7" x14ac:dyDescent="0.25">
      <c r="A32" s="28" t="s">
        <v>396</v>
      </c>
      <c r="B32" s="27" t="s">
        <v>395</v>
      </c>
      <c r="C32" s="77">
        <v>181967.44</v>
      </c>
      <c r="D32" s="77">
        <v>148846.20000000001</v>
      </c>
      <c r="E32" s="77">
        <v>13962.36</v>
      </c>
      <c r="F32" s="77">
        <v>16826.830000000002</v>
      </c>
      <c r="G32" s="77">
        <f t="shared" si="0"/>
        <v>2332.0499999999884</v>
      </c>
    </row>
    <row r="33" spans="1:7" x14ac:dyDescent="0.25">
      <c r="A33" s="28" t="s">
        <v>363</v>
      </c>
      <c r="B33" s="27" t="s">
        <v>362</v>
      </c>
      <c r="C33" s="77">
        <v>552473.81000000006</v>
      </c>
      <c r="D33" s="77">
        <v>471620.18</v>
      </c>
      <c r="E33" s="77">
        <v>61750.81</v>
      </c>
      <c r="F33" s="77">
        <v>520.26</v>
      </c>
      <c r="G33" s="77">
        <f t="shared" si="0"/>
        <v>18582.560000000067</v>
      </c>
    </row>
    <row r="34" spans="1:7" x14ac:dyDescent="0.25">
      <c r="A34" s="28" t="s">
        <v>462</v>
      </c>
      <c r="B34" s="27" t="s">
        <v>461</v>
      </c>
      <c r="C34" s="77">
        <v>9203.6</v>
      </c>
      <c r="D34" s="77">
        <v>9121.74</v>
      </c>
      <c r="E34" s="77">
        <v>0</v>
      </c>
      <c r="F34" s="77">
        <v>0</v>
      </c>
      <c r="G34" s="77">
        <f t="shared" si="0"/>
        <v>81.860000000000582</v>
      </c>
    </row>
    <row r="35" spans="1:7" x14ac:dyDescent="0.25">
      <c r="A35" s="28" t="s">
        <v>387</v>
      </c>
      <c r="B35" s="27" t="s">
        <v>386</v>
      </c>
      <c r="C35" s="77">
        <v>108040</v>
      </c>
      <c r="D35" s="77">
        <v>86054.16</v>
      </c>
      <c r="E35" s="77">
        <v>0</v>
      </c>
      <c r="F35" s="77">
        <v>0</v>
      </c>
      <c r="G35" s="77">
        <f t="shared" si="0"/>
        <v>21985.839999999997</v>
      </c>
    </row>
    <row r="36" spans="1:7" x14ac:dyDescent="0.25">
      <c r="A36" s="28" t="s">
        <v>381</v>
      </c>
      <c r="B36" s="27" t="s">
        <v>380</v>
      </c>
      <c r="C36" s="77">
        <v>767498.33</v>
      </c>
      <c r="D36" s="77">
        <v>684502.86</v>
      </c>
      <c r="E36" s="77">
        <v>47023.15</v>
      </c>
      <c r="F36" s="77">
        <v>0</v>
      </c>
      <c r="G36" s="77">
        <f t="shared" si="0"/>
        <v>35972.319999999971</v>
      </c>
    </row>
    <row r="37" spans="1:7" x14ac:dyDescent="0.25">
      <c r="A37" s="28" t="s">
        <v>361</v>
      </c>
      <c r="B37" s="27" t="s">
        <v>360</v>
      </c>
      <c r="C37" s="77">
        <v>1644059.66</v>
      </c>
      <c r="D37" s="77">
        <v>1214725.1399999999</v>
      </c>
      <c r="E37" s="77">
        <v>136660.57999999999</v>
      </c>
      <c r="F37" s="77">
        <v>8599.1299999999992</v>
      </c>
      <c r="G37" s="77">
        <f t="shared" si="0"/>
        <v>284074.81000000006</v>
      </c>
    </row>
    <row r="38" spans="1:7" x14ac:dyDescent="0.25">
      <c r="A38" s="28" t="s">
        <v>288</v>
      </c>
      <c r="B38" s="27" t="s">
        <v>287</v>
      </c>
      <c r="C38" s="77">
        <v>1371689.2</v>
      </c>
      <c r="D38" s="77">
        <v>1294040.79</v>
      </c>
      <c r="E38" s="77">
        <v>0</v>
      </c>
      <c r="F38" s="77">
        <v>0</v>
      </c>
      <c r="G38" s="77">
        <f t="shared" si="0"/>
        <v>77648.409999999916</v>
      </c>
    </row>
    <row r="39" spans="1:7" x14ac:dyDescent="0.25">
      <c r="A39" s="28" t="s">
        <v>276</v>
      </c>
      <c r="B39" s="27" t="s">
        <v>275</v>
      </c>
      <c r="C39" s="77">
        <v>4452822.5</v>
      </c>
      <c r="D39" s="77">
        <v>1778224.67</v>
      </c>
      <c r="E39" s="77">
        <v>59522.8</v>
      </c>
      <c r="F39" s="77">
        <v>805308.56</v>
      </c>
      <c r="G39" s="77">
        <f t="shared" si="0"/>
        <v>1809766.4700000002</v>
      </c>
    </row>
    <row r="40" spans="1:7" x14ac:dyDescent="0.25">
      <c r="A40" s="28" t="s">
        <v>284</v>
      </c>
      <c r="B40" s="27" t="s">
        <v>283</v>
      </c>
      <c r="C40" s="77">
        <v>322080.76</v>
      </c>
      <c r="D40" s="77">
        <v>219606.62</v>
      </c>
      <c r="E40" s="77">
        <v>0</v>
      </c>
      <c r="F40" s="77">
        <v>52800</v>
      </c>
      <c r="G40" s="77">
        <f t="shared" si="0"/>
        <v>49674.140000000014</v>
      </c>
    </row>
    <row r="41" spans="1:7" x14ac:dyDescent="0.25">
      <c r="A41" s="28" t="s">
        <v>438</v>
      </c>
      <c r="B41" s="27" t="s">
        <v>437</v>
      </c>
      <c r="C41" s="77">
        <v>216359.35</v>
      </c>
      <c r="D41" s="77">
        <v>1097.76</v>
      </c>
      <c r="E41" s="77">
        <v>0</v>
      </c>
      <c r="F41" s="77">
        <v>27254.75</v>
      </c>
      <c r="G41" s="77">
        <f t="shared" si="0"/>
        <v>188006.84</v>
      </c>
    </row>
    <row r="42" spans="1:7" x14ac:dyDescent="0.25">
      <c r="A42" s="28" t="s">
        <v>383</v>
      </c>
      <c r="B42" s="27" t="s">
        <v>382</v>
      </c>
      <c r="C42" s="77">
        <v>935951.76</v>
      </c>
      <c r="D42" s="77">
        <v>743267.04</v>
      </c>
      <c r="E42" s="77">
        <v>53504.87</v>
      </c>
      <c r="F42" s="77">
        <v>16513.47</v>
      </c>
      <c r="G42" s="77">
        <f t="shared" ref="G42:G73" si="1">C42-D42-E42-F42</f>
        <v>122666.37999999998</v>
      </c>
    </row>
    <row r="43" spans="1:7" x14ac:dyDescent="0.25">
      <c r="A43" s="28" t="s">
        <v>268</v>
      </c>
      <c r="B43" s="27" t="s">
        <v>267</v>
      </c>
      <c r="C43" s="77">
        <v>7769620.5499999998</v>
      </c>
      <c r="D43" s="77">
        <v>5012357.46</v>
      </c>
      <c r="E43" s="77">
        <v>87330.48</v>
      </c>
      <c r="F43" s="77">
        <v>1500076.26</v>
      </c>
      <c r="G43" s="77">
        <f t="shared" si="1"/>
        <v>1169856.3499999999</v>
      </c>
    </row>
    <row r="44" spans="1:7" x14ac:dyDescent="0.25">
      <c r="A44" s="28" t="s">
        <v>296</v>
      </c>
      <c r="B44" s="27" t="s">
        <v>295</v>
      </c>
      <c r="C44" s="77">
        <v>120796</v>
      </c>
      <c r="D44" s="77">
        <v>100680.89</v>
      </c>
      <c r="E44" s="77">
        <v>0</v>
      </c>
      <c r="F44" s="77">
        <v>0</v>
      </c>
      <c r="G44" s="77">
        <f t="shared" si="1"/>
        <v>20115.11</v>
      </c>
    </row>
    <row r="45" spans="1:7" x14ac:dyDescent="0.25">
      <c r="A45" s="28" t="s">
        <v>336</v>
      </c>
      <c r="B45" s="27" t="s">
        <v>335</v>
      </c>
      <c r="C45" s="77">
        <v>8883829.9499999993</v>
      </c>
      <c r="D45" s="77">
        <v>5030005.09</v>
      </c>
      <c r="E45" s="77">
        <v>170898.88</v>
      </c>
      <c r="F45" s="77">
        <v>937573.61</v>
      </c>
      <c r="G45" s="77">
        <f t="shared" si="1"/>
        <v>2745352.3699999996</v>
      </c>
    </row>
    <row r="46" spans="1:7" x14ac:dyDescent="0.25">
      <c r="A46" s="28" t="s">
        <v>379</v>
      </c>
      <c r="B46" s="27" t="s">
        <v>378</v>
      </c>
      <c r="C46" s="77">
        <v>2830093.23</v>
      </c>
      <c r="D46" s="77">
        <v>1685938.16</v>
      </c>
      <c r="E46" s="77">
        <v>628313.97</v>
      </c>
      <c r="F46" s="77">
        <v>0</v>
      </c>
      <c r="G46" s="77">
        <f t="shared" si="1"/>
        <v>515841.10000000009</v>
      </c>
    </row>
    <row r="47" spans="1:7" x14ac:dyDescent="0.25">
      <c r="A47" s="28" t="s">
        <v>340</v>
      </c>
      <c r="B47" s="27" t="s">
        <v>339</v>
      </c>
      <c r="C47" s="77">
        <v>3144977.16</v>
      </c>
      <c r="D47" s="77">
        <v>2699832.93</v>
      </c>
      <c r="E47" s="77">
        <v>191875.3</v>
      </c>
      <c r="F47" s="77">
        <v>0</v>
      </c>
      <c r="G47" s="77">
        <f t="shared" si="1"/>
        <v>253268.93</v>
      </c>
    </row>
    <row r="48" spans="1:7" x14ac:dyDescent="0.25">
      <c r="A48" s="28" t="s">
        <v>318</v>
      </c>
      <c r="B48" s="27" t="s">
        <v>317</v>
      </c>
      <c r="C48" s="77">
        <v>575972.75</v>
      </c>
      <c r="D48" s="77">
        <v>515560.05</v>
      </c>
      <c r="E48" s="77">
        <v>0</v>
      </c>
      <c r="F48" s="77">
        <v>24000</v>
      </c>
      <c r="G48" s="77">
        <f t="shared" si="1"/>
        <v>36412.700000000012</v>
      </c>
    </row>
    <row r="49" spans="1:7" x14ac:dyDescent="0.25">
      <c r="A49" s="28" t="s">
        <v>371</v>
      </c>
      <c r="B49" s="27" t="s">
        <v>370</v>
      </c>
      <c r="C49" s="77">
        <v>17031.490000000002</v>
      </c>
      <c r="D49" s="77">
        <v>10200</v>
      </c>
      <c r="E49" s="77">
        <v>0</v>
      </c>
      <c r="F49" s="77">
        <v>5279.97</v>
      </c>
      <c r="G49" s="77">
        <f t="shared" si="1"/>
        <v>1551.5200000000013</v>
      </c>
    </row>
    <row r="50" spans="1:7" x14ac:dyDescent="0.25">
      <c r="A50" s="28" t="s">
        <v>377</v>
      </c>
      <c r="B50" s="27" t="s">
        <v>376</v>
      </c>
      <c r="C50" s="77">
        <v>2776639.59</v>
      </c>
      <c r="D50" s="77">
        <v>1898003.11</v>
      </c>
      <c r="E50" s="77">
        <v>167805.18</v>
      </c>
      <c r="F50" s="77">
        <v>52652.27</v>
      </c>
      <c r="G50" s="77">
        <f t="shared" si="1"/>
        <v>658179.0299999998</v>
      </c>
    </row>
    <row r="51" spans="1:7" x14ac:dyDescent="0.25">
      <c r="A51" s="28" t="s">
        <v>286</v>
      </c>
      <c r="B51" s="27" t="s">
        <v>285</v>
      </c>
      <c r="C51" s="77">
        <v>110581.6</v>
      </c>
      <c r="D51" s="77">
        <v>9188.33</v>
      </c>
      <c r="E51" s="77">
        <v>0</v>
      </c>
      <c r="F51" s="77">
        <v>0</v>
      </c>
      <c r="G51" s="77">
        <f t="shared" si="1"/>
        <v>101393.27</v>
      </c>
    </row>
    <row r="52" spans="1:7" x14ac:dyDescent="0.25">
      <c r="A52" s="326" t="s">
        <v>355</v>
      </c>
      <c r="B52" s="327" t="s">
        <v>354</v>
      </c>
      <c r="C52" s="328">
        <v>115784</v>
      </c>
      <c r="D52" s="328">
        <v>51364.52</v>
      </c>
      <c r="E52" s="328">
        <v>0</v>
      </c>
      <c r="F52" s="328">
        <v>0</v>
      </c>
      <c r="G52" s="328">
        <f t="shared" si="1"/>
        <v>64419.48</v>
      </c>
    </row>
    <row r="53" spans="1:7" ht="20.399999999999999" x14ac:dyDescent="0.25">
      <c r="A53" s="28" t="s">
        <v>316</v>
      </c>
      <c r="B53" s="27" t="s">
        <v>315</v>
      </c>
      <c r="C53" s="77">
        <v>483814.22</v>
      </c>
      <c r="D53" s="77">
        <v>402579.9</v>
      </c>
      <c r="E53" s="77">
        <v>0</v>
      </c>
      <c r="F53" s="77">
        <v>46986.8</v>
      </c>
      <c r="G53" s="77">
        <f t="shared" si="1"/>
        <v>34247.519999999946</v>
      </c>
    </row>
    <row r="54" spans="1:7" x14ac:dyDescent="0.25">
      <c r="A54" s="28" t="s">
        <v>468</v>
      </c>
      <c r="B54" s="27" t="s">
        <v>467</v>
      </c>
      <c r="C54" s="77">
        <v>81750</v>
      </c>
      <c r="D54" s="77">
        <v>50023.19</v>
      </c>
      <c r="E54" s="77">
        <v>0</v>
      </c>
      <c r="F54" s="77">
        <v>0</v>
      </c>
      <c r="G54" s="77">
        <f t="shared" si="1"/>
        <v>31726.809999999998</v>
      </c>
    </row>
    <row r="55" spans="1:7" x14ac:dyDescent="0.25">
      <c r="A55" s="28" t="s">
        <v>454</v>
      </c>
      <c r="B55" s="27" t="s">
        <v>453</v>
      </c>
      <c r="C55" s="77">
        <v>490</v>
      </c>
      <c r="D55" s="77">
        <v>469</v>
      </c>
      <c r="E55" s="77">
        <v>0</v>
      </c>
      <c r="F55" s="77">
        <v>0</v>
      </c>
      <c r="G55" s="77">
        <f t="shared" si="1"/>
        <v>21</v>
      </c>
    </row>
    <row r="56" spans="1:7" x14ac:dyDescent="0.25">
      <c r="A56" s="28" t="s">
        <v>456</v>
      </c>
      <c r="B56" s="27" t="s">
        <v>455</v>
      </c>
      <c r="C56" s="77">
        <v>1560875</v>
      </c>
      <c r="D56" s="77">
        <v>1094452.5900000001</v>
      </c>
      <c r="E56" s="77">
        <v>0</v>
      </c>
      <c r="F56" s="77">
        <v>0</v>
      </c>
      <c r="G56" s="77">
        <f t="shared" si="1"/>
        <v>466422.40999999992</v>
      </c>
    </row>
    <row r="57" spans="1:7" x14ac:dyDescent="0.25">
      <c r="A57" s="28" t="s">
        <v>322</v>
      </c>
      <c r="B57" s="27" t="s">
        <v>321</v>
      </c>
      <c r="C57" s="77">
        <v>5037884.17</v>
      </c>
      <c r="D57" s="77">
        <v>2620658.7599999998</v>
      </c>
      <c r="E57" s="77">
        <v>67000</v>
      </c>
      <c r="F57" s="77">
        <v>2114775.59</v>
      </c>
      <c r="G57" s="77">
        <f t="shared" si="1"/>
        <v>235449.8200000003</v>
      </c>
    </row>
    <row r="58" spans="1:7" x14ac:dyDescent="0.25">
      <c r="A58" s="28" t="s">
        <v>406</v>
      </c>
      <c r="B58" s="27" t="s">
        <v>405</v>
      </c>
      <c r="C58" s="77">
        <v>245.83</v>
      </c>
      <c r="D58" s="77">
        <v>163.98</v>
      </c>
      <c r="E58" s="77">
        <v>0</v>
      </c>
      <c r="F58" s="77">
        <v>0</v>
      </c>
      <c r="G58" s="77">
        <f t="shared" si="1"/>
        <v>81.850000000000023</v>
      </c>
    </row>
    <row r="59" spans="1:7" x14ac:dyDescent="0.25">
      <c r="A59" s="28" t="s">
        <v>324</v>
      </c>
      <c r="B59" s="27" t="s">
        <v>323</v>
      </c>
      <c r="C59" s="77">
        <v>2238032.5099999998</v>
      </c>
      <c r="D59" s="77">
        <v>1632382.92</v>
      </c>
      <c r="E59" s="77">
        <v>0</v>
      </c>
      <c r="F59" s="77">
        <v>13873.6</v>
      </c>
      <c r="G59" s="77">
        <f t="shared" si="1"/>
        <v>591775.98999999987</v>
      </c>
    </row>
    <row r="60" spans="1:7" x14ac:dyDescent="0.25">
      <c r="A60" s="28" t="s">
        <v>440</v>
      </c>
      <c r="B60" s="27" t="s">
        <v>439</v>
      </c>
      <c r="C60" s="77">
        <v>3386606.7</v>
      </c>
      <c r="D60" s="77">
        <v>2853669.11</v>
      </c>
      <c r="E60" s="77">
        <v>506818.89</v>
      </c>
      <c r="F60" s="77">
        <v>21.53</v>
      </c>
      <c r="G60" s="77">
        <f t="shared" si="1"/>
        <v>26097.170000000304</v>
      </c>
    </row>
    <row r="61" spans="1:7" x14ac:dyDescent="0.25">
      <c r="A61" s="28" t="s">
        <v>472</v>
      </c>
      <c r="B61" s="27" t="s">
        <v>471</v>
      </c>
      <c r="C61" s="77">
        <v>1269774.75</v>
      </c>
      <c r="D61" s="77">
        <v>1076780.52</v>
      </c>
      <c r="E61" s="77">
        <v>192943.18</v>
      </c>
      <c r="F61" s="77">
        <v>0</v>
      </c>
      <c r="G61" s="77">
        <f t="shared" si="1"/>
        <v>51.049999999988358</v>
      </c>
    </row>
    <row r="62" spans="1:7" x14ac:dyDescent="0.25">
      <c r="A62" s="28" t="s">
        <v>338</v>
      </c>
      <c r="B62" s="27" t="s">
        <v>337</v>
      </c>
      <c r="C62" s="77">
        <v>4051512.53</v>
      </c>
      <c r="D62" s="77">
        <v>3613974.69</v>
      </c>
      <c r="E62" s="77">
        <v>0</v>
      </c>
      <c r="F62" s="77">
        <v>430446.26</v>
      </c>
      <c r="G62" s="77">
        <f t="shared" si="1"/>
        <v>7091.5799999998417</v>
      </c>
    </row>
    <row r="63" spans="1:7" x14ac:dyDescent="0.25">
      <c r="A63" s="28" t="s">
        <v>274</v>
      </c>
      <c r="B63" s="27" t="s">
        <v>273</v>
      </c>
      <c r="C63" s="77">
        <v>257950.72</v>
      </c>
      <c r="D63" s="77">
        <v>205045.91</v>
      </c>
      <c r="E63" s="77">
        <v>0</v>
      </c>
      <c r="F63" s="77">
        <v>0</v>
      </c>
      <c r="G63" s="77">
        <f t="shared" si="1"/>
        <v>52904.81</v>
      </c>
    </row>
    <row r="64" spans="1:7" x14ac:dyDescent="0.25">
      <c r="A64" s="28" t="s">
        <v>278</v>
      </c>
      <c r="B64" s="27" t="s">
        <v>277</v>
      </c>
      <c r="C64" s="77">
        <v>350099</v>
      </c>
      <c r="D64" s="77">
        <v>125323.29</v>
      </c>
      <c r="E64" s="77">
        <v>0</v>
      </c>
      <c r="F64" s="77">
        <v>0</v>
      </c>
      <c r="G64" s="77">
        <f t="shared" si="1"/>
        <v>224775.71000000002</v>
      </c>
    </row>
    <row r="65" spans="1:7" x14ac:dyDescent="0.25">
      <c r="A65" s="28" t="s">
        <v>432</v>
      </c>
      <c r="B65" s="27" t="s">
        <v>431</v>
      </c>
      <c r="C65" s="77">
        <v>106170</v>
      </c>
      <c r="D65" s="77">
        <v>87775.92</v>
      </c>
      <c r="E65" s="77">
        <v>11349.72</v>
      </c>
      <c r="F65" s="77">
        <v>0</v>
      </c>
      <c r="G65" s="77">
        <f t="shared" si="1"/>
        <v>7044.3600000000024</v>
      </c>
    </row>
    <row r="66" spans="1:7" ht="20.399999999999999" x14ac:dyDescent="0.25">
      <c r="A66" s="28" t="s">
        <v>426</v>
      </c>
      <c r="B66" s="27" t="s">
        <v>425</v>
      </c>
      <c r="C66" s="77">
        <v>5500</v>
      </c>
      <c r="D66" s="77">
        <v>4191.08</v>
      </c>
      <c r="E66" s="77">
        <v>0</v>
      </c>
      <c r="F66" s="77">
        <v>0</v>
      </c>
      <c r="G66" s="77">
        <f t="shared" si="1"/>
        <v>1308.92</v>
      </c>
    </row>
    <row r="67" spans="1:7" x14ac:dyDescent="0.25">
      <c r="A67" s="66" t="s">
        <v>204</v>
      </c>
      <c r="B67" s="65" t="s">
        <v>760</v>
      </c>
      <c r="C67" s="60">
        <v>1500</v>
      </c>
      <c r="D67" s="60">
        <v>0</v>
      </c>
      <c r="E67" s="60">
        <v>0</v>
      </c>
      <c r="F67" s="60">
        <v>0</v>
      </c>
      <c r="G67" s="60">
        <f t="shared" si="1"/>
        <v>1500</v>
      </c>
    </row>
    <row r="68" spans="1:7" x14ac:dyDescent="0.25">
      <c r="A68" s="28" t="s">
        <v>389</v>
      </c>
      <c r="B68" s="27" t="s">
        <v>388</v>
      </c>
      <c r="C68" s="77">
        <v>1500</v>
      </c>
      <c r="D68" s="77">
        <v>0</v>
      </c>
      <c r="E68" s="77">
        <v>0</v>
      </c>
      <c r="F68" s="77">
        <v>0</v>
      </c>
      <c r="G68" s="77">
        <f t="shared" si="1"/>
        <v>1500</v>
      </c>
    </row>
    <row r="69" spans="1:7" x14ac:dyDescent="0.25">
      <c r="A69" s="66" t="s">
        <v>759</v>
      </c>
      <c r="B69" s="65" t="s">
        <v>758</v>
      </c>
      <c r="C69" s="60">
        <v>0</v>
      </c>
      <c r="D69" s="60">
        <v>0</v>
      </c>
      <c r="E69" s="60">
        <v>0</v>
      </c>
      <c r="F69" s="60">
        <v>0</v>
      </c>
      <c r="G69" s="60">
        <f t="shared" si="1"/>
        <v>0</v>
      </c>
    </row>
    <row r="70" spans="1:7" x14ac:dyDescent="0.25">
      <c r="A70" s="81" t="s">
        <v>203</v>
      </c>
      <c r="B70" s="80" t="s">
        <v>757</v>
      </c>
      <c r="C70" s="59">
        <v>861491035.86000001</v>
      </c>
      <c r="D70" s="59">
        <v>831416477.74000001</v>
      </c>
      <c r="E70" s="59">
        <v>0</v>
      </c>
      <c r="F70" s="59">
        <v>2532277.27</v>
      </c>
      <c r="G70" s="59">
        <f t="shared" si="1"/>
        <v>27542280.850000005</v>
      </c>
    </row>
    <row r="71" spans="1:7" x14ac:dyDescent="0.25">
      <c r="A71" s="28" t="s">
        <v>282</v>
      </c>
      <c r="B71" s="27" t="s">
        <v>281</v>
      </c>
      <c r="C71" s="77">
        <v>57380</v>
      </c>
      <c r="D71" s="77">
        <v>35000</v>
      </c>
      <c r="E71" s="77">
        <v>0</v>
      </c>
      <c r="F71" s="77">
        <v>0</v>
      </c>
      <c r="G71" s="77">
        <f t="shared" si="1"/>
        <v>22380</v>
      </c>
    </row>
    <row r="72" spans="1:7" x14ac:dyDescent="0.25">
      <c r="A72" s="28" t="s">
        <v>272</v>
      </c>
      <c r="B72" s="27" t="s">
        <v>271</v>
      </c>
      <c r="C72" s="77">
        <v>57862724.420000002</v>
      </c>
      <c r="D72" s="77">
        <v>57336973</v>
      </c>
      <c r="E72" s="77">
        <v>0</v>
      </c>
      <c r="F72" s="77">
        <v>0</v>
      </c>
      <c r="G72" s="77">
        <f t="shared" si="1"/>
        <v>525751.42000000179</v>
      </c>
    </row>
    <row r="73" spans="1:7" x14ac:dyDescent="0.25">
      <c r="A73" s="28" t="s">
        <v>351</v>
      </c>
      <c r="B73" s="27" t="s">
        <v>350</v>
      </c>
      <c r="C73" s="77">
        <v>29879034.41</v>
      </c>
      <c r="D73" s="77">
        <v>25557047.129999999</v>
      </c>
      <c r="E73" s="77">
        <v>0</v>
      </c>
      <c r="F73" s="77">
        <v>24700</v>
      </c>
      <c r="G73" s="77">
        <f t="shared" si="1"/>
        <v>4297287.2800000012</v>
      </c>
    </row>
    <row r="74" spans="1:7" x14ac:dyDescent="0.25">
      <c r="A74" s="28" t="s">
        <v>394</v>
      </c>
      <c r="B74" s="27" t="s">
        <v>393</v>
      </c>
      <c r="C74" s="77">
        <v>1000</v>
      </c>
      <c r="D74" s="77">
        <v>1000</v>
      </c>
      <c r="E74" s="77">
        <v>0</v>
      </c>
      <c r="F74" s="77">
        <v>0</v>
      </c>
      <c r="G74" s="77">
        <f t="shared" ref="G74:G98" si="2">C74-D74-E74-F74</f>
        <v>0</v>
      </c>
    </row>
    <row r="75" spans="1:7" x14ac:dyDescent="0.25">
      <c r="A75" s="28" t="s">
        <v>412</v>
      </c>
      <c r="B75" s="27" t="s">
        <v>411</v>
      </c>
      <c r="C75" s="77">
        <v>4812665.5</v>
      </c>
      <c r="D75" s="77">
        <v>3891980.7</v>
      </c>
      <c r="E75" s="77">
        <v>0</v>
      </c>
      <c r="F75" s="77">
        <v>50493</v>
      </c>
      <c r="G75" s="77">
        <f t="shared" si="2"/>
        <v>870191.79999999981</v>
      </c>
    </row>
    <row r="76" spans="1:7" x14ac:dyDescent="0.25">
      <c r="A76" s="28" t="s">
        <v>446</v>
      </c>
      <c r="B76" s="27" t="s">
        <v>445</v>
      </c>
      <c r="C76" s="77">
        <v>30000</v>
      </c>
      <c r="D76" s="77">
        <v>17765.46</v>
      </c>
      <c r="E76" s="77">
        <v>0</v>
      </c>
      <c r="F76" s="77">
        <v>0</v>
      </c>
      <c r="G76" s="77">
        <f t="shared" si="2"/>
        <v>12234.54</v>
      </c>
    </row>
    <row r="77" spans="1:7" x14ac:dyDescent="0.25">
      <c r="A77" s="28" t="s">
        <v>416</v>
      </c>
      <c r="B77" s="27" t="s">
        <v>415</v>
      </c>
      <c r="C77" s="77">
        <v>6261000</v>
      </c>
      <c r="D77" s="77">
        <v>6256710.6900000004</v>
      </c>
      <c r="E77" s="77">
        <v>0</v>
      </c>
      <c r="F77" s="77">
        <v>0</v>
      </c>
      <c r="G77" s="77">
        <f t="shared" si="2"/>
        <v>4289.3099999995902</v>
      </c>
    </row>
    <row r="78" spans="1:7" x14ac:dyDescent="0.25">
      <c r="A78" s="28" t="s">
        <v>290</v>
      </c>
      <c r="B78" s="27" t="s">
        <v>289</v>
      </c>
      <c r="C78" s="77">
        <v>489000</v>
      </c>
      <c r="D78" s="77">
        <v>435751.58</v>
      </c>
      <c r="E78" s="77">
        <v>0</v>
      </c>
      <c r="F78" s="77">
        <v>0</v>
      </c>
      <c r="G78" s="77">
        <f t="shared" si="2"/>
        <v>53248.419999999984</v>
      </c>
    </row>
    <row r="79" spans="1:7" x14ac:dyDescent="0.25">
      <c r="A79" s="28" t="s">
        <v>292</v>
      </c>
      <c r="B79" s="27" t="s">
        <v>291</v>
      </c>
      <c r="C79" s="77">
        <v>435000</v>
      </c>
      <c r="D79" s="77">
        <v>430106.1</v>
      </c>
      <c r="E79" s="77">
        <v>0</v>
      </c>
      <c r="F79" s="77">
        <v>0</v>
      </c>
      <c r="G79" s="77">
        <f t="shared" si="2"/>
        <v>4893.9000000000233</v>
      </c>
    </row>
    <row r="80" spans="1:7" x14ac:dyDescent="0.25">
      <c r="A80" s="28" t="s">
        <v>488</v>
      </c>
      <c r="B80" s="27" t="s">
        <v>487</v>
      </c>
      <c r="C80" s="77">
        <v>1330000</v>
      </c>
      <c r="D80" s="77">
        <v>1296506.6200000001</v>
      </c>
      <c r="E80" s="77">
        <v>0</v>
      </c>
      <c r="F80" s="77">
        <v>0</v>
      </c>
      <c r="G80" s="77">
        <f t="shared" si="2"/>
        <v>33493.379999999888</v>
      </c>
    </row>
    <row r="81" spans="1:7" x14ac:dyDescent="0.25">
      <c r="A81" s="28" t="s">
        <v>458</v>
      </c>
      <c r="B81" s="27" t="s">
        <v>457</v>
      </c>
      <c r="C81" s="77">
        <v>355000</v>
      </c>
      <c r="D81" s="77">
        <v>246286.82</v>
      </c>
      <c r="E81" s="77">
        <v>0</v>
      </c>
      <c r="F81" s="77">
        <v>0</v>
      </c>
      <c r="G81" s="77">
        <f t="shared" si="2"/>
        <v>108713.18</v>
      </c>
    </row>
    <row r="82" spans="1:7" ht="20.399999999999999" x14ac:dyDescent="0.25">
      <c r="A82" s="28" t="s">
        <v>332</v>
      </c>
      <c r="B82" s="27" t="s">
        <v>331</v>
      </c>
      <c r="C82" s="77">
        <v>59208996.140000001</v>
      </c>
      <c r="D82" s="77">
        <v>58911620.280000001</v>
      </c>
      <c r="E82" s="77">
        <v>0</v>
      </c>
      <c r="F82" s="77">
        <v>17258.55</v>
      </c>
      <c r="G82" s="77">
        <f t="shared" si="2"/>
        <v>280117.30999999942</v>
      </c>
    </row>
    <row r="83" spans="1:7" ht="20.399999999999999" x14ac:dyDescent="0.25">
      <c r="A83" s="28" t="s">
        <v>408</v>
      </c>
      <c r="B83" s="27" t="s">
        <v>407</v>
      </c>
      <c r="C83" s="77">
        <v>24093945.77</v>
      </c>
      <c r="D83" s="77">
        <v>24062667.77</v>
      </c>
      <c r="E83" s="77">
        <v>0</v>
      </c>
      <c r="F83" s="77">
        <v>0</v>
      </c>
      <c r="G83" s="77">
        <f t="shared" si="2"/>
        <v>31278</v>
      </c>
    </row>
    <row r="84" spans="1:7" ht="20.399999999999999" x14ac:dyDescent="0.25">
      <c r="A84" s="28" t="s">
        <v>490</v>
      </c>
      <c r="B84" s="27" t="s">
        <v>489</v>
      </c>
      <c r="C84" s="77">
        <v>27412620.489999998</v>
      </c>
      <c r="D84" s="77">
        <v>27410100.02</v>
      </c>
      <c r="E84" s="77">
        <v>0</v>
      </c>
      <c r="F84" s="77">
        <v>0</v>
      </c>
      <c r="G84" s="77">
        <f t="shared" si="2"/>
        <v>2520.4699999988079</v>
      </c>
    </row>
    <row r="85" spans="1:7" x14ac:dyDescent="0.25">
      <c r="A85" s="28" t="s">
        <v>330</v>
      </c>
      <c r="B85" s="27" t="s">
        <v>329</v>
      </c>
      <c r="C85" s="77">
        <v>154648392.65000001</v>
      </c>
      <c r="D85" s="77">
        <v>153808430.56999999</v>
      </c>
      <c r="E85" s="77">
        <v>0</v>
      </c>
      <c r="F85" s="77">
        <v>64867</v>
      </c>
      <c r="G85" s="77">
        <f t="shared" si="2"/>
        <v>775095.08000001311</v>
      </c>
    </row>
    <row r="86" spans="1:7" ht="20.399999999999999" x14ac:dyDescent="0.25">
      <c r="A86" s="28" t="s">
        <v>373</v>
      </c>
      <c r="B86" s="27" t="s">
        <v>372</v>
      </c>
      <c r="C86" s="77">
        <v>3326994.31</v>
      </c>
      <c r="D86" s="77">
        <v>3026873.6</v>
      </c>
      <c r="E86" s="77">
        <v>0</v>
      </c>
      <c r="F86" s="77">
        <v>0</v>
      </c>
      <c r="G86" s="77">
        <f t="shared" si="2"/>
        <v>300120.70999999996</v>
      </c>
    </row>
    <row r="87" spans="1:7" x14ac:dyDescent="0.25">
      <c r="A87" s="28" t="s">
        <v>347</v>
      </c>
      <c r="B87" s="27" t="s">
        <v>346</v>
      </c>
      <c r="C87" s="77">
        <v>25214608.18</v>
      </c>
      <c r="D87" s="77">
        <v>24529699.690000001</v>
      </c>
      <c r="E87" s="77">
        <v>0</v>
      </c>
      <c r="F87" s="77">
        <v>520377.3</v>
      </c>
      <c r="G87" s="77">
        <f t="shared" si="2"/>
        <v>164531.18999999837</v>
      </c>
    </row>
    <row r="88" spans="1:7" x14ac:dyDescent="0.25">
      <c r="A88" s="28" t="s">
        <v>410</v>
      </c>
      <c r="B88" s="27" t="s">
        <v>409</v>
      </c>
      <c r="C88" s="77">
        <v>204000</v>
      </c>
      <c r="D88" s="77">
        <v>204000</v>
      </c>
      <c r="E88" s="77">
        <v>0</v>
      </c>
      <c r="F88" s="77">
        <v>0</v>
      </c>
      <c r="G88" s="77">
        <f t="shared" si="2"/>
        <v>0</v>
      </c>
    </row>
    <row r="89" spans="1:7" x14ac:dyDescent="0.25">
      <c r="A89" s="28" t="s">
        <v>270</v>
      </c>
      <c r="B89" s="27" t="s">
        <v>269</v>
      </c>
      <c r="C89" s="77">
        <v>0</v>
      </c>
      <c r="D89" s="77">
        <v>0</v>
      </c>
      <c r="E89" s="77">
        <v>0</v>
      </c>
      <c r="F89" s="77">
        <v>0</v>
      </c>
      <c r="G89" s="77">
        <f t="shared" si="2"/>
        <v>0</v>
      </c>
    </row>
    <row r="90" spans="1:7" x14ac:dyDescent="0.25">
      <c r="A90" s="326" t="s">
        <v>304</v>
      </c>
      <c r="B90" s="327" t="s">
        <v>303</v>
      </c>
      <c r="C90" s="328">
        <v>572051.82999999996</v>
      </c>
      <c r="D90" s="328">
        <v>438727.85</v>
      </c>
      <c r="E90" s="328">
        <v>0</v>
      </c>
      <c r="F90" s="328">
        <v>0</v>
      </c>
      <c r="G90" s="328">
        <f t="shared" si="2"/>
        <v>133323.97999999998</v>
      </c>
    </row>
    <row r="91" spans="1:7" ht="20.399999999999999" x14ac:dyDescent="0.25">
      <c r="A91" s="28" t="s">
        <v>280</v>
      </c>
      <c r="B91" s="27" t="s">
        <v>279</v>
      </c>
      <c r="C91" s="77">
        <v>6070704.3099999996</v>
      </c>
      <c r="D91" s="77">
        <v>4034077.78</v>
      </c>
      <c r="E91" s="77">
        <v>0</v>
      </c>
      <c r="F91" s="77">
        <v>431322.51</v>
      </c>
      <c r="G91" s="77">
        <f t="shared" si="2"/>
        <v>1605304.0199999998</v>
      </c>
    </row>
    <row r="92" spans="1:7" x14ac:dyDescent="0.25">
      <c r="A92" s="28" t="s">
        <v>302</v>
      </c>
      <c r="B92" s="27" t="s">
        <v>301</v>
      </c>
      <c r="C92" s="77">
        <v>6845000.3200000003</v>
      </c>
      <c r="D92" s="77">
        <v>6154585.5300000003</v>
      </c>
      <c r="E92" s="77">
        <v>0</v>
      </c>
      <c r="F92" s="77">
        <v>94241</v>
      </c>
      <c r="G92" s="77">
        <f t="shared" si="2"/>
        <v>596173.79</v>
      </c>
    </row>
    <row r="93" spans="1:7" ht="20.399999999999999" x14ac:dyDescent="0.25">
      <c r="A93" s="28" t="s">
        <v>365</v>
      </c>
      <c r="B93" s="27" t="s">
        <v>364</v>
      </c>
      <c r="C93" s="77">
        <v>15360858</v>
      </c>
      <c r="D93" s="77">
        <v>15360209.310000001</v>
      </c>
      <c r="E93" s="77">
        <v>0</v>
      </c>
      <c r="F93" s="77">
        <v>0</v>
      </c>
      <c r="G93" s="77">
        <f t="shared" si="2"/>
        <v>648.68999999947846</v>
      </c>
    </row>
    <row r="94" spans="1:7" x14ac:dyDescent="0.25">
      <c r="A94" s="28" t="s">
        <v>470</v>
      </c>
      <c r="B94" s="27" t="s">
        <v>469</v>
      </c>
      <c r="C94" s="77">
        <v>267927486.91999999</v>
      </c>
      <c r="D94" s="77">
        <v>261985461</v>
      </c>
      <c r="E94" s="77">
        <v>0</v>
      </c>
      <c r="F94" s="77">
        <v>0</v>
      </c>
      <c r="G94" s="77">
        <f t="shared" si="2"/>
        <v>5942025.9199999869</v>
      </c>
    </row>
    <row r="95" spans="1:7" ht="20.399999999999999" x14ac:dyDescent="0.25">
      <c r="A95" s="28" t="s">
        <v>320</v>
      </c>
      <c r="B95" s="27" t="s">
        <v>319</v>
      </c>
      <c r="C95" s="77">
        <v>26773089.73</v>
      </c>
      <c r="D95" s="77">
        <v>23590092.629999999</v>
      </c>
      <c r="E95" s="77">
        <v>0</v>
      </c>
      <c r="F95" s="77">
        <v>239497.88</v>
      </c>
      <c r="G95" s="77">
        <f t="shared" si="2"/>
        <v>2943499.2200000016</v>
      </c>
    </row>
    <row r="96" spans="1:7" ht="20.399999999999999" x14ac:dyDescent="0.25">
      <c r="A96" s="28" t="s">
        <v>308</v>
      </c>
      <c r="B96" s="27" t="s">
        <v>307</v>
      </c>
      <c r="C96" s="77">
        <v>142319482.88</v>
      </c>
      <c r="D96" s="77">
        <v>132394803.61</v>
      </c>
      <c r="E96" s="77">
        <v>0</v>
      </c>
      <c r="F96" s="77">
        <v>1089520.03</v>
      </c>
      <c r="G96" s="77">
        <f t="shared" si="2"/>
        <v>8835159.2399999965</v>
      </c>
    </row>
    <row r="97" spans="1:7" x14ac:dyDescent="0.25">
      <c r="A97" s="66" t="s">
        <v>756</v>
      </c>
      <c r="B97" s="65" t="s">
        <v>755</v>
      </c>
      <c r="C97" s="60">
        <v>0</v>
      </c>
      <c r="D97" s="60">
        <v>0</v>
      </c>
      <c r="E97" s="60">
        <v>0</v>
      </c>
      <c r="F97" s="60">
        <v>0</v>
      </c>
      <c r="G97" s="60">
        <f t="shared" si="2"/>
        <v>0</v>
      </c>
    </row>
    <row r="98" spans="1:7" ht="27" customHeight="1" x14ac:dyDescent="0.25">
      <c r="A98" s="609" t="s">
        <v>768</v>
      </c>
      <c r="B98" s="610"/>
      <c r="C98" s="59">
        <v>1060907260.79</v>
      </c>
      <c r="D98" s="59">
        <v>999778779.42999995</v>
      </c>
      <c r="E98" s="59">
        <v>3819747.82</v>
      </c>
      <c r="F98" s="59">
        <v>8949609.4199999999</v>
      </c>
      <c r="G98" s="59">
        <f t="shared" si="2"/>
        <v>48359124.120000012</v>
      </c>
    </row>
    <row r="100" spans="1:7" x14ac:dyDescent="0.25">
      <c r="A100" s="66" t="s">
        <v>202</v>
      </c>
      <c r="B100" s="65" t="s">
        <v>767</v>
      </c>
      <c r="C100" s="60">
        <v>560</v>
      </c>
      <c r="D100" s="60">
        <v>0</v>
      </c>
      <c r="E100" s="60">
        <v>0</v>
      </c>
      <c r="F100" s="60">
        <v>0</v>
      </c>
      <c r="G100" s="60">
        <f>C100-D100-E100-F100</f>
        <v>560</v>
      </c>
    </row>
    <row r="101" spans="1:7" x14ac:dyDescent="0.25">
      <c r="A101" s="28" t="s">
        <v>422</v>
      </c>
      <c r="B101" s="27" t="s">
        <v>421</v>
      </c>
      <c r="C101" s="77">
        <v>560</v>
      </c>
      <c r="D101" s="77">
        <v>0</v>
      </c>
      <c r="E101" s="77">
        <v>0</v>
      </c>
      <c r="F101" s="77">
        <v>0</v>
      </c>
      <c r="G101" s="77">
        <f>C101-D101-E101-F101</f>
        <v>560</v>
      </c>
    </row>
    <row r="102" spans="1:7" x14ac:dyDescent="0.25">
      <c r="A102" s="66" t="s">
        <v>201</v>
      </c>
      <c r="B102" s="65" t="s">
        <v>766</v>
      </c>
      <c r="C102" s="60">
        <v>0</v>
      </c>
      <c r="D102" s="60">
        <v>0</v>
      </c>
      <c r="E102" s="60">
        <v>0</v>
      </c>
      <c r="F102" s="60">
        <v>0</v>
      </c>
      <c r="G102" s="60">
        <f>C102-D102-E102-F102</f>
        <v>0</v>
      </c>
    </row>
    <row r="103" spans="1:7" x14ac:dyDescent="0.25">
      <c r="A103" s="81" t="s">
        <v>751</v>
      </c>
      <c r="B103" s="80" t="s">
        <v>765</v>
      </c>
      <c r="C103" s="59">
        <v>0</v>
      </c>
      <c r="D103" s="59">
        <v>0</v>
      </c>
      <c r="E103" s="59">
        <v>0</v>
      </c>
      <c r="F103" s="59">
        <v>0</v>
      </c>
      <c r="G103" s="59">
        <f>C103-D103-E103-F103</f>
        <v>0</v>
      </c>
    </row>
    <row r="105" spans="1:7" ht="27" customHeight="1" x14ac:dyDescent="0.25">
      <c r="A105" s="607" t="s">
        <v>764</v>
      </c>
      <c r="B105" s="608"/>
      <c r="C105" s="60">
        <v>1060907820.79</v>
      </c>
      <c r="D105" s="60">
        <v>999778779.42999995</v>
      </c>
      <c r="E105" s="60">
        <v>3819747.82</v>
      </c>
      <c r="F105" s="60">
        <v>8949609.4199999999</v>
      </c>
      <c r="G105" s="60">
        <f>C105-D105-E105-F105</f>
        <v>48359684.120000012</v>
      </c>
    </row>
    <row r="107" spans="1:7" ht="10.050000000000001" customHeight="1" x14ac:dyDescent="0.25">
      <c r="A107" s="43" t="s">
        <v>699</v>
      </c>
    </row>
  </sheetData>
  <mergeCells count="9">
    <mergeCell ref="A105:B105"/>
    <mergeCell ref="A98:B98"/>
    <mergeCell ref="A1:F1"/>
    <mergeCell ref="A2:F2"/>
    <mergeCell ref="A3:G3"/>
    <mergeCell ref="A4:G4"/>
    <mergeCell ref="A5:G5"/>
    <mergeCell ref="A6:G6"/>
    <mergeCell ref="D7:F7"/>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topLeftCell="A34" zoomScaleNormal="100" workbookViewId="0">
      <selection activeCell="A50" sqref="A50:G50"/>
    </sheetView>
  </sheetViews>
  <sheetFormatPr baseColWidth="10" defaultRowHeight="10.199999999999999" x14ac:dyDescent="0.25"/>
  <cols>
    <col min="1" max="1" width="10.77734375" style="3" customWidth="1"/>
    <col min="2" max="2" width="45.77734375" style="4" customWidth="1"/>
    <col min="3" max="6" width="15.77734375" style="3" customWidth="1"/>
    <col min="7" max="16384" width="11.5546875" style="3"/>
  </cols>
  <sheetData>
    <row r="1" spans="1:7" ht="13.2" x14ac:dyDescent="0.25">
      <c r="A1" s="449" t="s">
        <v>722</v>
      </c>
      <c r="B1" s="450"/>
      <c r="C1" s="450"/>
      <c r="D1" s="450"/>
      <c r="E1" s="450"/>
      <c r="F1" s="450"/>
      <c r="G1" s="45" t="s">
        <v>721</v>
      </c>
    </row>
    <row r="2" spans="1:7" ht="13.2" x14ac:dyDescent="0.25">
      <c r="A2" s="449" t="s">
        <v>748</v>
      </c>
      <c r="B2" s="450"/>
      <c r="C2" s="450"/>
      <c r="D2" s="450"/>
      <c r="E2" s="450"/>
      <c r="F2" s="450"/>
      <c r="G2" s="45" t="s">
        <v>747</v>
      </c>
    </row>
    <row r="3" spans="1:7" ht="13.2" x14ac:dyDescent="0.25">
      <c r="A3" s="422" t="s">
        <v>746</v>
      </c>
      <c r="B3" s="489"/>
      <c r="C3" s="489"/>
      <c r="D3" s="489"/>
      <c r="E3" s="489"/>
      <c r="F3" s="489"/>
      <c r="G3" s="489"/>
    </row>
    <row r="4" spans="1:7" ht="13.2" x14ac:dyDescent="0.25">
      <c r="A4" s="422" t="s">
        <v>763</v>
      </c>
      <c r="B4" s="489"/>
      <c r="C4" s="489"/>
      <c r="D4" s="489"/>
      <c r="E4" s="489"/>
      <c r="F4" s="489"/>
      <c r="G4" s="489"/>
    </row>
    <row r="5" spans="1:7" ht="13.2" x14ac:dyDescent="0.25">
      <c r="A5" s="488"/>
      <c r="B5" s="489"/>
      <c r="C5" s="489"/>
      <c r="D5" s="489"/>
      <c r="E5" s="489"/>
      <c r="F5" s="489"/>
      <c r="G5" s="489"/>
    </row>
    <row r="6" spans="1:7" ht="13.2" x14ac:dyDescent="0.25">
      <c r="A6" s="422" t="s">
        <v>762</v>
      </c>
      <c r="B6" s="489"/>
      <c r="C6" s="489"/>
      <c r="D6" s="489"/>
      <c r="E6" s="489"/>
      <c r="F6" s="489"/>
      <c r="G6" s="489"/>
    </row>
    <row r="7" spans="1:7" ht="13.2" x14ac:dyDescent="0.25">
      <c r="A7" s="57" t="s">
        <v>716</v>
      </c>
      <c r="B7" s="71" t="s">
        <v>142</v>
      </c>
      <c r="C7" s="48" t="s">
        <v>11</v>
      </c>
      <c r="D7" s="451" t="s">
        <v>743</v>
      </c>
      <c r="E7" s="450"/>
      <c r="F7" s="450"/>
      <c r="G7" s="48" t="s">
        <v>8</v>
      </c>
    </row>
    <row r="8" spans="1:7" x14ac:dyDescent="0.25">
      <c r="A8" s="56" t="s">
        <v>206</v>
      </c>
      <c r="B8" s="83"/>
      <c r="C8" s="44"/>
      <c r="D8" s="44" t="s">
        <v>10</v>
      </c>
      <c r="E8" s="44" t="s">
        <v>713</v>
      </c>
      <c r="F8" s="44" t="s">
        <v>9</v>
      </c>
      <c r="G8" s="44" t="s">
        <v>742</v>
      </c>
    </row>
    <row r="9" spans="1:7" x14ac:dyDescent="0.25">
      <c r="A9" s="82"/>
      <c r="B9" s="70"/>
      <c r="C9" s="82" t="s">
        <v>7</v>
      </c>
      <c r="D9" s="82"/>
      <c r="E9" s="82"/>
      <c r="F9" s="82"/>
      <c r="G9" s="82"/>
    </row>
    <row r="10" spans="1:7" x14ac:dyDescent="0.25">
      <c r="A10" s="81" t="s">
        <v>205</v>
      </c>
      <c r="B10" s="80" t="s">
        <v>761</v>
      </c>
      <c r="C10" s="59">
        <v>23120317.050000001</v>
      </c>
      <c r="D10" s="59">
        <v>15975463.23</v>
      </c>
      <c r="E10" s="59">
        <v>378908.26</v>
      </c>
      <c r="F10" s="59">
        <v>3760876.59</v>
      </c>
      <c r="G10" s="59">
        <f t="shared" ref="G10:G41" si="0">C10-D10-E10-F10</f>
        <v>3005068.9700000007</v>
      </c>
    </row>
    <row r="11" spans="1:7" x14ac:dyDescent="0.25">
      <c r="A11" s="28" t="s">
        <v>385</v>
      </c>
      <c r="B11" s="27" t="s">
        <v>384</v>
      </c>
      <c r="C11" s="77">
        <v>335.59</v>
      </c>
      <c r="D11" s="77">
        <v>0</v>
      </c>
      <c r="E11" s="77">
        <v>0</v>
      </c>
      <c r="F11" s="77">
        <v>0</v>
      </c>
      <c r="G11" s="77">
        <f t="shared" si="0"/>
        <v>335.59</v>
      </c>
    </row>
    <row r="12" spans="1:7" x14ac:dyDescent="0.25">
      <c r="A12" s="28" t="s">
        <v>369</v>
      </c>
      <c r="B12" s="27" t="s">
        <v>368</v>
      </c>
      <c r="C12" s="77">
        <v>104.15</v>
      </c>
      <c r="D12" s="77">
        <v>0</v>
      </c>
      <c r="E12" s="77">
        <v>0</v>
      </c>
      <c r="F12" s="77">
        <v>0</v>
      </c>
      <c r="G12" s="77">
        <f t="shared" si="0"/>
        <v>104.15</v>
      </c>
    </row>
    <row r="13" spans="1:7" x14ac:dyDescent="0.25">
      <c r="A13" s="28" t="s">
        <v>428</v>
      </c>
      <c r="B13" s="27" t="s">
        <v>427</v>
      </c>
      <c r="C13" s="77">
        <v>11784.95</v>
      </c>
      <c r="D13" s="77">
        <v>3389.36</v>
      </c>
      <c r="E13" s="77">
        <v>0</v>
      </c>
      <c r="F13" s="77">
        <v>116.73</v>
      </c>
      <c r="G13" s="77">
        <f t="shared" si="0"/>
        <v>8278.86</v>
      </c>
    </row>
    <row r="14" spans="1:7" x14ac:dyDescent="0.25">
      <c r="A14" s="28" t="s">
        <v>466</v>
      </c>
      <c r="B14" s="27" t="s">
        <v>465</v>
      </c>
      <c r="C14" s="77">
        <v>32889.74</v>
      </c>
      <c r="D14" s="77">
        <v>0</v>
      </c>
      <c r="E14" s="77">
        <v>0</v>
      </c>
      <c r="F14" s="77">
        <v>32889.74</v>
      </c>
      <c r="G14" s="77">
        <f t="shared" si="0"/>
        <v>0</v>
      </c>
    </row>
    <row r="15" spans="1:7" x14ac:dyDescent="0.25">
      <c r="A15" s="28" t="s">
        <v>444</v>
      </c>
      <c r="B15" s="27" t="s">
        <v>443</v>
      </c>
      <c r="C15" s="77">
        <v>1833.18</v>
      </c>
      <c r="D15" s="77">
        <v>0</v>
      </c>
      <c r="E15" s="77">
        <v>0</v>
      </c>
      <c r="F15" s="77">
        <v>510.94</v>
      </c>
      <c r="G15" s="77">
        <f t="shared" si="0"/>
        <v>1322.24</v>
      </c>
    </row>
    <row r="16" spans="1:7" x14ac:dyDescent="0.25">
      <c r="A16" s="28" t="s">
        <v>300</v>
      </c>
      <c r="B16" s="27" t="s">
        <v>299</v>
      </c>
      <c r="C16" s="77">
        <v>203444.88</v>
      </c>
      <c r="D16" s="77">
        <v>100158.56</v>
      </c>
      <c r="E16" s="77">
        <v>0</v>
      </c>
      <c r="F16" s="77">
        <v>64756.38</v>
      </c>
      <c r="G16" s="77">
        <f t="shared" si="0"/>
        <v>38529.94000000001</v>
      </c>
    </row>
    <row r="17" spans="1:7" x14ac:dyDescent="0.25">
      <c r="A17" s="28" t="s">
        <v>486</v>
      </c>
      <c r="B17" s="27" t="s">
        <v>485</v>
      </c>
      <c r="C17" s="77">
        <v>12086663</v>
      </c>
      <c r="D17" s="77">
        <v>11960192.710000001</v>
      </c>
      <c r="E17" s="77">
        <v>0</v>
      </c>
      <c r="F17" s="77">
        <v>0</v>
      </c>
      <c r="G17" s="77">
        <f t="shared" si="0"/>
        <v>126470.28999999911</v>
      </c>
    </row>
    <row r="18" spans="1:7" x14ac:dyDescent="0.25">
      <c r="A18" s="28" t="s">
        <v>414</v>
      </c>
      <c r="B18" s="27" t="s">
        <v>413</v>
      </c>
      <c r="C18" s="77">
        <v>130074</v>
      </c>
      <c r="D18" s="77">
        <v>64372.99</v>
      </c>
      <c r="E18" s="77">
        <v>0</v>
      </c>
      <c r="F18" s="77">
        <v>14861.01</v>
      </c>
      <c r="G18" s="77">
        <f t="shared" si="0"/>
        <v>50840.000000000007</v>
      </c>
    </row>
    <row r="19" spans="1:7" x14ac:dyDescent="0.25">
      <c r="A19" s="28" t="s">
        <v>484</v>
      </c>
      <c r="B19" s="27" t="s">
        <v>483</v>
      </c>
      <c r="C19" s="77">
        <v>4109.57</v>
      </c>
      <c r="D19" s="77">
        <v>0</v>
      </c>
      <c r="E19" s="77">
        <v>0</v>
      </c>
      <c r="F19" s="77">
        <v>0</v>
      </c>
      <c r="G19" s="77">
        <f t="shared" si="0"/>
        <v>4109.57</v>
      </c>
    </row>
    <row r="20" spans="1:7" x14ac:dyDescent="0.25">
      <c r="A20" s="28" t="s">
        <v>402</v>
      </c>
      <c r="B20" s="27" t="s">
        <v>401</v>
      </c>
      <c r="C20" s="77">
        <v>6339</v>
      </c>
      <c r="D20" s="77">
        <v>0</v>
      </c>
      <c r="E20" s="77">
        <v>0</v>
      </c>
      <c r="F20" s="77">
        <v>42.51</v>
      </c>
      <c r="G20" s="77">
        <f t="shared" si="0"/>
        <v>6296.49</v>
      </c>
    </row>
    <row r="21" spans="1:7" x14ac:dyDescent="0.25">
      <c r="A21" s="28" t="s">
        <v>452</v>
      </c>
      <c r="B21" s="27" t="s">
        <v>451</v>
      </c>
      <c r="C21" s="77">
        <v>928</v>
      </c>
      <c r="D21" s="77">
        <v>0</v>
      </c>
      <c r="E21" s="77">
        <v>0</v>
      </c>
      <c r="F21" s="77">
        <v>0</v>
      </c>
      <c r="G21" s="77">
        <f t="shared" si="0"/>
        <v>928</v>
      </c>
    </row>
    <row r="22" spans="1:7" x14ac:dyDescent="0.25">
      <c r="A22" s="28" t="s">
        <v>396</v>
      </c>
      <c r="B22" s="27" t="s">
        <v>395</v>
      </c>
      <c r="C22" s="77">
        <v>9784.24</v>
      </c>
      <c r="D22" s="77">
        <v>0</v>
      </c>
      <c r="E22" s="77">
        <v>0</v>
      </c>
      <c r="F22" s="77">
        <v>0</v>
      </c>
      <c r="G22" s="77">
        <f t="shared" si="0"/>
        <v>9784.24</v>
      </c>
    </row>
    <row r="23" spans="1:7" x14ac:dyDescent="0.25">
      <c r="A23" s="28" t="s">
        <v>363</v>
      </c>
      <c r="B23" s="27" t="s">
        <v>362</v>
      </c>
      <c r="C23" s="77">
        <v>3014.53</v>
      </c>
      <c r="D23" s="77">
        <v>0</v>
      </c>
      <c r="E23" s="77">
        <v>0</v>
      </c>
      <c r="F23" s="77">
        <v>1143.3800000000001</v>
      </c>
      <c r="G23" s="77">
        <f t="shared" si="0"/>
        <v>1871.15</v>
      </c>
    </row>
    <row r="24" spans="1:7" x14ac:dyDescent="0.25">
      <c r="A24" s="28" t="s">
        <v>387</v>
      </c>
      <c r="B24" s="27" t="s">
        <v>386</v>
      </c>
      <c r="C24" s="77">
        <v>6492.92</v>
      </c>
      <c r="D24" s="77">
        <v>0</v>
      </c>
      <c r="E24" s="77">
        <v>0</v>
      </c>
      <c r="F24" s="77">
        <v>3973.37</v>
      </c>
      <c r="G24" s="77">
        <f t="shared" si="0"/>
        <v>2519.5500000000002</v>
      </c>
    </row>
    <row r="25" spans="1:7" x14ac:dyDescent="0.25">
      <c r="A25" s="28" t="s">
        <v>381</v>
      </c>
      <c r="B25" s="27" t="s">
        <v>380</v>
      </c>
      <c r="C25" s="77">
        <v>766.53</v>
      </c>
      <c r="D25" s="77">
        <v>0</v>
      </c>
      <c r="E25" s="77">
        <v>0</v>
      </c>
      <c r="F25" s="77">
        <v>0</v>
      </c>
      <c r="G25" s="77">
        <f t="shared" si="0"/>
        <v>766.53</v>
      </c>
    </row>
    <row r="26" spans="1:7" x14ac:dyDescent="0.25">
      <c r="A26" s="28" t="s">
        <v>361</v>
      </c>
      <c r="B26" s="27" t="s">
        <v>360</v>
      </c>
      <c r="C26" s="77">
        <v>244996.3</v>
      </c>
      <c r="D26" s="77">
        <v>91331.08</v>
      </c>
      <c r="E26" s="77">
        <v>0</v>
      </c>
      <c r="F26" s="77">
        <v>10068.84</v>
      </c>
      <c r="G26" s="77">
        <f t="shared" si="0"/>
        <v>143596.37999999998</v>
      </c>
    </row>
    <row r="27" spans="1:7" x14ac:dyDescent="0.25">
      <c r="A27" s="28" t="s">
        <v>284</v>
      </c>
      <c r="B27" s="27" t="s">
        <v>283</v>
      </c>
      <c r="C27" s="77">
        <v>114963.89</v>
      </c>
      <c r="D27" s="77">
        <v>0</v>
      </c>
      <c r="E27" s="77">
        <v>0</v>
      </c>
      <c r="F27" s="77">
        <v>112183.89</v>
      </c>
      <c r="G27" s="77">
        <f t="shared" si="0"/>
        <v>2780</v>
      </c>
    </row>
    <row r="28" spans="1:7" x14ac:dyDescent="0.25">
      <c r="A28" s="28" t="s">
        <v>357</v>
      </c>
      <c r="B28" s="27" t="s">
        <v>356</v>
      </c>
      <c r="C28" s="77">
        <v>2259114.0699999998</v>
      </c>
      <c r="D28" s="77">
        <v>303391.71000000002</v>
      </c>
      <c r="E28" s="77">
        <v>0</v>
      </c>
      <c r="F28" s="77">
        <v>1120690.75</v>
      </c>
      <c r="G28" s="77">
        <f t="shared" si="0"/>
        <v>835031.60999999987</v>
      </c>
    </row>
    <row r="29" spans="1:7" x14ac:dyDescent="0.25">
      <c r="A29" s="28" t="s">
        <v>438</v>
      </c>
      <c r="B29" s="27" t="s">
        <v>437</v>
      </c>
      <c r="C29" s="77">
        <v>99946.34</v>
      </c>
      <c r="D29" s="77">
        <v>26723.95</v>
      </c>
      <c r="E29" s="77">
        <v>0</v>
      </c>
      <c r="F29" s="77">
        <v>26960.74</v>
      </c>
      <c r="G29" s="77">
        <f t="shared" si="0"/>
        <v>46261.649999999994</v>
      </c>
    </row>
    <row r="30" spans="1:7" x14ac:dyDescent="0.25">
      <c r="A30" s="28" t="s">
        <v>383</v>
      </c>
      <c r="B30" s="27" t="s">
        <v>382</v>
      </c>
      <c r="C30" s="77">
        <v>4767.43</v>
      </c>
      <c r="D30" s="77">
        <v>4704.6499999999996</v>
      </c>
      <c r="E30" s="77">
        <v>0</v>
      </c>
      <c r="F30" s="77">
        <v>0</v>
      </c>
      <c r="G30" s="77">
        <f t="shared" si="0"/>
        <v>62.780000000000655</v>
      </c>
    </row>
    <row r="31" spans="1:7" x14ac:dyDescent="0.25">
      <c r="A31" s="28" t="s">
        <v>420</v>
      </c>
      <c r="B31" s="27" t="s">
        <v>419</v>
      </c>
      <c r="C31" s="77">
        <v>12000</v>
      </c>
      <c r="D31" s="77">
        <v>11509.68</v>
      </c>
      <c r="E31" s="77">
        <v>0</v>
      </c>
      <c r="F31" s="77">
        <v>0</v>
      </c>
      <c r="G31" s="77">
        <f t="shared" si="0"/>
        <v>490.31999999999971</v>
      </c>
    </row>
    <row r="32" spans="1:7" x14ac:dyDescent="0.25">
      <c r="A32" s="28" t="s">
        <v>268</v>
      </c>
      <c r="B32" s="27" t="s">
        <v>267</v>
      </c>
      <c r="C32" s="77">
        <v>744662.03</v>
      </c>
      <c r="D32" s="77">
        <v>283161.59999999998</v>
      </c>
      <c r="E32" s="77">
        <v>0</v>
      </c>
      <c r="F32" s="77">
        <v>284302.17</v>
      </c>
      <c r="G32" s="77">
        <f t="shared" si="0"/>
        <v>177198.26000000007</v>
      </c>
    </row>
    <row r="33" spans="1:7" x14ac:dyDescent="0.25">
      <c r="A33" s="28" t="s">
        <v>296</v>
      </c>
      <c r="B33" s="27" t="s">
        <v>295</v>
      </c>
      <c r="C33" s="77">
        <v>30386.29</v>
      </c>
      <c r="D33" s="77">
        <v>787.06</v>
      </c>
      <c r="E33" s="77">
        <v>0</v>
      </c>
      <c r="F33" s="77">
        <v>29589.29</v>
      </c>
      <c r="G33" s="77">
        <f t="shared" si="0"/>
        <v>9.9399999999986903</v>
      </c>
    </row>
    <row r="34" spans="1:7" x14ac:dyDescent="0.25">
      <c r="A34" s="28" t="s">
        <v>336</v>
      </c>
      <c r="B34" s="27" t="s">
        <v>335</v>
      </c>
      <c r="C34" s="77">
        <v>1315568.5900000001</v>
      </c>
      <c r="D34" s="77">
        <v>332799.2</v>
      </c>
      <c r="E34" s="77">
        <v>356042.04</v>
      </c>
      <c r="F34" s="77">
        <v>491447.98</v>
      </c>
      <c r="G34" s="77">
        <f t="shared" si="0"/>
        <v>135279.37000000011</v>
      </c>
    </row>
    <row r="35" spans="1:7" x14ac:dyDescent="0.25">
      <c r="A35" s="28" t="s">
        <v>379</v>
      </c>
      <c r="B35" s="27" t="s">
        <v>378</v>
      </c>
      <c r="C35" s="77">
        <v>190298.85</v>
      </c>
      <c r="D35" s="77">
        <v>76819.09</v>
      </c>
      <c r="E35" s="77">
        <v>0</v>
      </c>
      <c r="F35" s="77">
        <v>70458.080000000002</v>
      </c>
      <c r="G35" s="77">
        <f t="shared" si="0"/>
        <v>43021.680000000008</v>
      </c>
    </row>
    <row r="36" spans="1:7" x14ac:dyDescent="0.25">
      <c r="A36" s="28" t="s">
        <v>340</v>
      </c>
      <c r="B36" s="27" t="s">
        <v>339</v>
      </c>
      <c r="C36" s="77">
        <v>5979.19</v>
      </c>
      <c r="D36" s="77">
        <v>0</v>
      </c>
      <c r="E36" s="77">
        <v>0</v>
      </c>
      <c r="F36" s="77">
        <v>0</v>
      </c>
      <c r="G36" s="77">
        <f t="shared" si="0"/>
        <v>5979.19</v>
      </c>
    </row>
    <row r="37" spans="1:7" x14ac:dyDescent="0.25">
      <c r="A37" s="28" t="s">
        <v>371</v>
      </c>
      <c r="B37" s="27" t="s">
        <v>370</v>
      </c>
      <c r="C37" s="77">
        <v>348.59</v>
      </c>
      <c r="D37" s="77">
        <v>0</v>
      </c>
      <c r="E37" s="77">
        <v>0</v>
      </c>
      <c r="F37" s="77">
        <v>348.59</v>
      </c>
      <c r="G37" s="77">
        <f t="shared" si="0"/>
        <v>0</v>
      </c>
    </row>
    <row r="38" spans="1:7" x14ac:dyDescent="0.25">
      <c r="A38" s="28" t="s">
        <v>377</v>
      </c>
      <c r="B38" s="27" t="s">
        <v>376</v>
      </c>
      <c r="C38" s="77">
        <v>20200.439999999999</v>
      </c>
      <c r="D38" s="77">
        <v>0</v>
      </c>
      <c r="E38" s="77">
        <v>0</v>
      </c>
      <c r="F38" s="77">
        <v>0</v>
      </c>
      <c r="G38" s="77">
        <f t="shared" si="0"/>
        <v>20200.439999999999</v>
      </c>
    </row>
    <row r="39" spans="1:7" ht="20.399999999999999" x14ac:dyDescent="0.25">
      <c r="A39" s="28" t="s">
        <v>316</v>
      </c>
      <c r="B39" s="27" t="s">
        <v>315</v>
      </c>
      <c r="C39" s="77">
        <v>227714.14</v>
      </c>
      <c r="D39" s="77">
        <v>128202.05</v>
      </c>
      <c r="E39" s="77">
        <v>0</v>
      </c>
      <c r="F39" s="77">
        <v>96297.14</v>
      </c>
      <c r="G39" s="77">
        <f t="shared" si="0"/>
        <v>3214.9500000000116</v>
      </c>
    </row>
    <row r="40" spans="1:7" x14ac:dyDescent="0.25">
      <c r="A40" s="28" t="s">
        <v>468</v>
      </c>
      <c r="B40" s="27" t="s">
        <v>467</v>
      </c>
      <c r="C40" s="77">
        <v>3787.62</v>
      </c>
      <c r="D40" s="77">
        <v>0</v>
      </c>
      <c r="E40" s="77">
        <v>0</v>
      </c>
      <c r="F40" s="77">
        <v>0</v>
      </c>
      <c r="G40" s="77">
        <f t="shared" si="0"/>
        <v>3787.62</v>
      </c>
    </row>
    <row r="41" spans="1:7" x14ac:dyDescent="0.25">
      <c r="A41" s="28" t="s">
        <v>454</v>
      </c>
      <c r="B41" s="27" t="s">
        <v>453</v>
      </c>
      <c r="C41" s="77">
        <v>3689907.67</v>
      </c>
      <c r="D41" s="77">
        <v>1215708.1299999999</v>
      </c>
      <c r="E41" s="77">
        <v>0</v>
      </c>
      <c r="F41" s="77">
        <v>1390071.74</v>
      </c>
      <c r="G41" s="77">
        <f t="shared" si="0"/>
        <v>1084127.8</v>
      </c>
    </row>
    <row r="42" spans="1:7" x14ac:dyDescent="0.25">
      <c r="A42" s="28" t="s">
        <v>480</v>
      </c>
      <c r="B42" s="27" t="s">
        <v>479</v>
      </c>
      <c r="C42" s="77">
        <v>25000</v>
      </c>
      <c r="D42" s="77">
        <v>24929.66</v>
      </c>
      <c r="E42" s="77">
        <v>0</v>
      </c>
      <c r="F42" s="77">
        <v>0</v>
      </c>
      <c r="G42" s="77">
        <f t="shared" ref="G42:G73" si="1">C42-D42-E42-F42</f>
        <v>70.340000000000146</v>
      </c>
    </row>
    <row r="43" spans="1:7" x14ac:dyDescent="0.25">
      <c r="A43" s="28" t="s">
        <v>322</v>
      </c>
      <c r="B43" s="27" t="s">
        <v>321</v>
      </c>
      <c r="C43" s="77">
        <v>760</v>
      </c>
      <c r="D43" s="77">
        <v>0</v>
      </c>
      <c r="E43" s="77">
        <v>0</v>
      </c>
      <c r="F43" s="77">
        <v>0</v>
      </c>
      <c r="G43" s="77">
        <f t="shared" si="1"/>
        <v>760</v>
      </c>
    </row>
    <row r="44" spans="1:7" x14ac:dyDescent="0.25">
      <c r="A44" s="28" t="s">
        <v>406</v>
      </c>
      <c r="B44" s="27" t="s">
        <v>405</v>
      </c>
      <c r="C44" s="77">
        <v>848000</v>
      </c>
      <c r="D44" s="77">
        <v>820172.83</v>
      </c>
      <c r="E44" s="77">
        <v>0</v>
      </c>
      <c r="F44" s="77">
        <v>542.67999999999995</v>
      </c>
      <c r="G44" s="77">
        <f t="shared" si="1"/>
        <v>27284.490000000042</v>
      </c>
    </row>
    <row r="45" spans="1:7" x14ac:dyDescent="0.25">
      <c r="A45" s="28" t="s">
        <v>324</v>
      </c>
      <c r="B45" s="27" t="s">
        <v>323</v>
      </c>
      <c r="C45" s="77">
        <v>680</v>
      </c>
      <c r="D45" s="77">
        <v>680</v>
      </c>
      <c r="E45" s="77">
        <v>0</v>
      </c>
      <c r="F45" s="77">
        <v>0</v>
      </c>
      <c r="G45" s="77">
        <f t="shared" si="1"/>
        <v>0</v>
      </c>
    </row>
    <row r="46" spans="1:7" x14ac:dyDescent="0.25">
      <c r="A46" s="28" t="s">
        <v>440</v>
      </c>
      <c r="B46" s="27" t="s">
        <v>439</v>
      </c>
      <c r="C46" s="77">
        <v>16450.099999999999</v>
      </c>
      <c r="D46" s="77">
        <v>0</v>
      </c>
      <c r="E46" s="77">
        <v>0</v>
      </c>
      <c r="F46" s="77">
        <v>323.83999999999997</v>
      </c>
      <c r="G46" s="77">
        <f t="shared" si="1"/>
        <v>16126.259999999998</v>
      </c>
    </row>
    <row r="47" spans="1:7" x14ac:dyDescent="0.25">
      <c r="A47" s="28" t="s">
        <v>472</v>
      </c>
      <c r="B47" s="27" t="s">
        <v>471</v>
      </c>
      <c r="C47" s="77">
        <v>916.35</v>
      </c>
      <c r="D47" s="77">
        <v>0</v>
      </c>
      <c r="E47" s="77">
        <v>0</v>
      </c>
      <c r="F47" s="77">
        <v>0</v>
      </c>
      <c r="G47" s="77">
        <f t="shared" si="1"/>
        <v>916.35</v>
      </c>
    </row>
    <row r="48" spans="1:7" x14ac:dyDescent="0.25">
      <c r="A48" s="28" t="s">
        <v>338</v>
      </c>
      <c r="B48" s="27" t="s">
        <v>337</v>
      </c>
      <c r="C48" s="77">
        <v>81304.88</v>
      </c>
      <c r="D48" s="77">
        <v>51597.68</v>
      </c>
      <c r="E48" s="77">
        <v>0</v>
      </c>
      <c r="F48" s="77">
        <v>9296.7999999999993</v>
      </c>
      <c r="G48" s="77">
        <f t="shared" si="1"/>
        <v>20410.400000000005</v>
      </c>
    </row>
    <row r="49" spans="1:7" x14ac:dyDescent="0.25">
      <c r="A49" s="28" t="s">
        <v>274</v>
      </c>
      <c r="B49" s="27" t="s">
        <v>273</v>
      </c>
      <c r="C49" s="77">
        <v>160000</v>
      </c>
      <c r="D49" s="77">
        <v>124031.03999999999</v>
      </c>
      <c r="E49" s="77">
        <v>22866.22</v>
      </c>
      <c r="F49" s="77">
        <v>0</v>
      </c>
      <c r="G49" s="77">
        <f t="shared" si="1"/>
        <v>13102.740000000005</v>
      </c>
    </row>
    <row r="50" spans="1:7" ht="20.399999999999999" x14ac:dyDescent="0.25">
      <c r="A50" s="326" t="s">
        <v>426</v>
      </c>
      <c r="B50" s="327" t="s">
        <v>425</v>
      </c>
      <c r="C50" s="328">
        <v>524000</v>
      </c>
      <c r="D50" s="328">
        <v>350800.2</v>
      </c>
      <c r="E50" s="328">
        <v>0</v>
      </c>
      <c r="F50" s="328">
        <v>0</v>
      </c>
      <c r="G50" s="328">
        <f t="shared" si="1"/>
        <v>173199.8</v>
      </c>
    </row>
    <row r="51" spans="1:7" x14ac:dyDescent="0.25">
      <c r="A51" s="81" t="s">
        <v>204</v>
      </c>
      <c r="B51" s="80" t="s">
        <v>760</v>
      </c>
      <c r="C51" s="59">
        <v>251020449.86000001</v>
      </c>
      <c r="D51" s="59">
        <v>244688097.33000001</v>
      </c>
      <c r="E51" s="59">
        <v>0</v>
      </c>
      <c r="F51" s="59">
        <v>63827.62</v>
      </c>
      <c r="G51" s="59">
        <f t="shared" si="1"/>
        <v>6268524.9100000011</v>
      </c>
    </row>
    <row r="52" spans="1:7" x14ac:dyDescent="0.25">
      <c r="A52" s="28" t="s">
        <v>310</v>
      </c>
      <c r="B52" s="27" t="s">
        <v>309</v>
      </c>
      <c r="C52" s="77">
        <v>746100</v>
      </c>
      <c r="D52" s="77">
        <v>383741.06</v>
      </c>
      <c r="E52" s="77">
        <v>0</v>
      </c>
      <c r="F52" s="77">
        <v>11765.88</v>
      </c>
      <c r="G52" s="77">
        <f t="shared" si="1"/>
        <v>350593.06</v>
      </c>
    </row>
    <row r="53" spans="1:7" x14ac:dyDescent="0.25">
      <c r="A53" s="28" t="s">
        <v>312</v>
      </c>
      <c r="B53" s="27" t="s">
        <v>311</v>
      </c>
      <c r="C53" s="77">
        <v>2178480</v>
      </c>
      <c r="D53" s="77">
        <v>1954365.67</v>
      </c>
      <c r="E53" s="77">
        <v>0</v>
      </c>
      <c r="F53" s="77">
        <v>251.18</v>
      </c>
      <c r="G53" s="77">
        <f t="shared" si="1"/>
        <v>223863.15000000008</v>
      </c>
    </row>
    <row r="54" spans="1:7" x14ac:dyDescent="0.25">
      <c r="A54" s="28" t="s">
        <v>349</v>
      </c>
      <c r="B54" s="27" t="s">
        <v>348</v>
      </c>
      <c r="C54" s="77">
        <v>632486</v>
      </c>
      <c r="D54" s="77">
        <v>612476.1</v>
      </c>
      <c r="E54" s="77">
        <v>0</v>
      </c>
      <c r="F54" s="77">
        <v>0</v>
      </c>
      <c r="G54" s="77">
        <f t="shared" si="1"/>
        <v>20009.900000000023</v>
      </c>
    </row>
    <row r="55" spans="1:7" x14ac:dyDescent="0.25">
      <c r="A55" s="28" t="s">
        <v>392</v>
      </c>
      <c r="B55" s="27" t="s">
        <v>391</v>
      </c>
      <c r="C55" s="77">
        <v>1251270.3400000001</v>
      </c>
      <c r="D55" s="77">
        <v>1220392.01</v>
      </c>
      <c r="E55" s="77">
        <v>0</v>
      </c>
      <c r="F55" s="77">
        <v>1.34</v>
      </c>
      <c r="G55" s="77">
        <f t="shared" si="1"/>
        <v>30876.990000000074</v>
      </c>
    </row>
    <row r="56" spans="1:7" x14ac:dyDescent="0.25">
      <c r="A56" s="28" t="s">
        <v>436</v>
      </c>
      <c r="B56" s="27" t="s">
        <v>435</v>
      </c>
      <c r="C56" s="77">
        <v>102396341.31</v>
      </c>
      <c r="D56" s="77">
        <v>101079484.8</v>
      </c>
      <c r="E56" s="77">
        <v>0</v>
      </c>
      <c r="F56" s="77">
        <v>11915.55</v>
      </c>
      <c r="G56" s="77">
        <f t="shared" si="1"/>
        <v>1304940.9600000053</v>
      </c>
    </row>
    <row r="57" spans="1:7" ht="20.399999999999999" x14ac:dyDescent="0.25">
      <c r="A57" s="28" t="s">
        <v>266</v>
      </c>
      <c r="B57" s="27" t="s">
        <v>265</v>
      </c>
      <c r="C57" s="77">
        <v>4715419</v>
      </c>
      <c r="D57" s="77">
        <v>4490470.33</v>
      </c>
      <c r="E57" s="77">
        <v>0</v>
      </c>
      <c r="F57" s="77">
        <v>0</v>
      </c>
      <c r="G57" s="77">
        <f t="shared" si="1"/>
        <v>224948.66999999993</v>
      </c>
    </row>
    <row r="58" spans="1:7" x14ac:dyDescent="0.25">
      <c r="A58" s="28" t="s">
        <v>367</v>
      </c>
      <c r="B58" s="27" t="s">
        <v>366</v>
      </c>
      <c r="C58" s="77">
        <v>38908095.479999997</v>
      </c>
      <c r="D58" s="77">
        <v>38384723.579999998</v>
      </c>
      <c r="E58" s="77">
        <v>0</v>
      </c>
      <c r="F58" s="77">
        <v>0</v>
      </c>
      <c r="G58" s="77">
        <f t="shared" si="1"/>
        <v>523371.89999999851</v>
      </c>
    </row>
    <row r="59" spans="1:7" x14ac:dyDescent="0.25">
      <c r="A59" s="28" t="s">
        <v>442</v>
      </c>
      <c r="B59" s="27" t="s">
        <v>441</v>
      </c>
      <c r="C59" s="77">
        <v>17282436.390000001</v>
      </c>
      <c r="D59" s="77">
        <v>16629480.77</v>
      </c>
      <c r="E59" s="77">
        <v>0</v>
      </c>
      <c r="F59" s="77">
        <v>7664.13</v>
      </c>
      <c r="G59" s="77">
        <f t="shared" si="1"/>
        <v>645291.49000000104</v>
      </c>
    </row>
    <row r="60" spans="1:7" ht="20.399999999999999" x14ac:dyDescent="0.25">
      <c r="A60" s="28" t="s">
        <v>341</v>
      </c>
      <c r="B60" s="27" t="s">
        <v>265</v>
      </c>
      <c r="C60" s="77">
        <v>686250</v>
      </c>
      <c r="D60" s="77">
        <v>594763.04</v>
      </c>
      <c r="E60" s="77">
        <v>0</v>
      </c>
      <c r="F60" s="77">
        <v>0</v>
      </c>
      <c r="G60" s="77">
        <f t="shared" si="1"/>
        <v>91486.959999999963</v>
      </c>
    </row>
    <row r="61" spans="1:7" x14ac:dyDescent="0.25">
      <c r="A61" s="28" t="s">
        <v>326</v>
      </c>
      <c r="B61" s="27" t="s">
        <v>325</v>
      </c>
      <c r="C61" s="77">
        <v>100710</v>
      </c>
      <c r="D61" s="77">
        <v>93547.6</v>
      </c>
      <c r="E61" s="77">
        <v>0</v>
      </c>
      <c r="F61" s="77">
        <v>6516.11</v>
      </c>
      <c r="G61" s="77">
        <f t="shared" si="1"/>
        <v>646.28999999999451</v>
      </c>
    </row>
    <row r="62" spans="1:7" x14ac:dyDescent="0.25">
      <c r="A62" s="28" t="s">
        <v>294</v>
      </c>
      <c r="B62" s="27" t="s">
        <v>293</v>
      </c>
      <c r="C62" s="77">
        <v>3761000</v>
      </c>
      <c r="D62" s="77">
        <v>3723577.42</v>
      </c>
      <c r="E62" s="77">
        <v>0</v>
      </c>
      <c r="F62" s="77">
        <v>0</v>
      </c>
      <c r="G62" s="77">
        <f t="shared" si="1"/>
        <v>37422.580000000075</v>
      </c>
    </row>
    <row r="63" spans="1:7" x14ac:dyDescent="0.25">
      <c r="A63" s="28" t="s">
        <v>390</v>
      </c>
      <c r="B63" s="27" t="s">
        <v>225</v>
      </c>
      <c r="C63" s="77">
        <v>892000</v>
      </c>
      <c r="D63" s="77">
        <v>875982.66</v>
      </c>
      <c r="E63" s="77">
        <v>0</v>
      </c>
      <c r="F63" s="77">
        <v>0</v>
      </c>
      <c r="G63" s="77">
        <f t="shared" si="1"/>
        <v>16017.339999999967</v>
      </c>
    </row>
    <row r="64" spans="1:7" x14ac:dyDescent="0.25">
      <c r="A64" s="28" t="s">
        <v>345</v>
      </c>
      <c r="B64" s="27" t="s">
        <v>344</v>
      </c>
      <c r="C64" s="77">
        <v>23000</v>
      </c>
      <c r="D64" s="77">
        <v>15105.54</v>
      </c>
      <c r="E64" s="77">
        <v>0</v>
      </c>
      <c r="F64" s="77">
        <v>0</v>
      </c>
      <c r="G64" s="77">
        <f t="shared" si="1"/>
        <v>7894.4599999999991</v>
      </c>
    </row>
    <row r="65" spans="1:7" x14ac:dyDescent="0.25">
      <c r="A65" s="28" t="s">
        <v>343</v>
      </c>
      <c r="B65" s="27" t="s">
        <v>342</v>
      </c>
      <c r="C65" s="77">
        <v>23624633</v>
      </c>
      <c r="D65" s="77">
        <v>23264815.879999999</v>
      </c>
      <c r="E65" s="77">
        <v>0</v>
      </c>
      <c r="F65" s="77">
        <v>0</v>
      </c>
      <c r="G65" s="77">
        <f t="shared" si="1"/>
        <v>359817.12000000104</v>
      </c>
    </row>
    <row r="66" spans="1:7" x14ac:dyDescent="0.25">
      <c r="A66" s="28" t="s">
        <v>353</v>
      </c>
      <c r="B66" s="27" t="s">
        <v>352</v>
      </c>
      <c r="C66" s="77">
        <v>38363611</v>
      </c>
      <c r="D66" s="77">
        <v>37806926.450000003</v>
      </c>
      <c r="E66" s="77">
        <v>0</v>
      </c>
      <c r="F66" s="77">
        <v>200.12</v>
      </c>
      <c r="G66" s="77">
        <f t="shared" si="1"/>
        <v>556484.42999999702</v>
      </c>
    </row>
    <row r="67" spans="1:7" x14ac:dyDescent="0.25">
      <c r="A67" s="28" t="s">
        <v>434</v>
      </c>
      <c r="B67" s="27" t="s">
        <v>433</v>
      </c>
      <c r="C67" s="77">
        <v>426421</v>
      </c>
      <c r="D67" s="77">
        <v>426421</v>
      </c>
      <c r="E67" s="77">
        <v>0</v>
      </c>
      <c r="F67" s="77">
        <v>0</v>
      </c>
      <c r="G67" s="77">
        <f t="shared" si="1"/>
        <v>0</v>
      </c>
    </row>
    <row r="68" spans="1:7" x14ac:dyDescent="0.25">
      <c r="A68" s="28" t="s">
        <v>359</v>
      </c>
      <c r="B68" s="27" t="s">
        <v>358</v>
      </c>
      <c r="C68" s="77">
        <v>1574342</v>
      </c>
      <c r="D68" s="77">
        <v>1244943.76</v>
      </c>
      <c r="E68" s="77">
        <v>0</v>
      </c>
      <c r="F68" s="77">
        <v>0</v>
      </c>
      <c r="G68" s="77">
        <f t="shared" si="1"/>
        <v>329398.24</v>
      </c>
    </row>
    <row r="69" spans="1:7" x14ac:dyDescent="0.25">
      <c r="A69" s="28" t="s">
        <v>389</v>
      </c>
      <c r="B69" s="27" t="s">
        <v>388</v>
      </c>
      <c r="C69" s="77">
        <v>713115.77</v>
      </c>
      <c r="D69" s="77">
        <v>495462.67</v>
      </c>
      <c r="E69" s="77">
        <v>0</v>
      </c>
      <c r="F69" s="77">
        <v>23651.4</v>
      </c>
      <c r="G69" s="77">
        <f t="shared" si="1"/>
        <v>194001.70000000004</v>
      </c>
    </row>
    <row r="70" spans="1:7" x14ac:dyDescent="0.25">
      <c r="A70" s="28" t="s">
        <v>424</v>
      </c>
      <c r="B70" s="27" t="s">
        <v>423</v>
      </c>
      <c r="C70" s="77">
        <v>572500</v>
      </c>
      <c r="D70" s="77">
        <v>535650.27</v>
      </c>
      <c r="E70" s="77">
        <v>0</v>
      </c>
      <c r="F70" s="77">
        <v>0</v>
      </c>
      <c r="G70" s="77">
        <f t="shared" si="1"/>
        <v>36849.729999999981</v>
      </c>
    </row>
    <row r="71" spans="1:7" x14ac:dyDescent="0.25">
      <c r="A71" s="28" t="s">
        <v>334</v>
      </c>
      <c r="B71" s="27" t="s">
        <v>333</v>
      </c>
      <c r="C71" s="77">
        <v>2000</v>
      </c>
      <c r="D71" s="77">
        <v>0</v>
      </c>
      <c r="E71" s="77">
        <v>0</v>
      </c>
      <c r="F71" s="77">
        <v>0</v>
      </c>
      <c r="G71" s="77">
        <f t="shared" si="1"/>
        <v>2000</v>
      </c>
    </row>
    <row r="72" spans="1:7" x14ac:dyDescent="0.25">
      <c r="A72" s="28" t="s">
        <v>328</v>
      </c>
      <c r="B72" s="27" t="s">
        <v>327</v>
      </c>
      <c r="C72" s="77">
        <v>12170238.57</v>
      </c>
      <c r="D72" s="77">
        <v>10855766.720000001</v>
      </c>
      <c r="E72" s="77">
        <v>0</v>
      </c>
      <c r="F72" s="77">
        <v>1861.91</v>
      </c>
      <c r="G72" s="77">
        <f t="shared" si="1"/>
        <v>1312609.9399999997</v>
      </c>
    </row>
    <row r="73" spans="1:7" x14ac:dyDescent="0.25">
      <c r="A73" s="66" t="s">
        <v>759</v>
      </c>
      <c r="B73" s="65" t="s">
        <v>758</v>
      </c>
      <c r="C73" s="60">
        <v>300000</v>
      </c>
      <c r="D73" s="60">
        <v>0</v>
      </c>
      <c r="E73" s="60">
        <v>0</v>
      </c>
      <c r="F73" s="60">
        <v>0</v>
      </c>
      <c r="G73" s="60">
        <f t="shared" si="1"/>
        <v>300000</v>
      </c>
    </row>
    <row r="74" spans="1:7" x14ac:dyDescent="0.25">
      <c r="A74" s="28" t="s">
        <v>692</v>
      </c>
      <c r="B74" s="27" t="s">
        <v>691</v>
      </c>
      <c r="C74" s="77">
        <v>300000</v>
      </c>
      <c r="D74" s="77">
        <v>0</v>
      </c>
      <c r="E74" s="77">
        <v>0</v>
      </c>
      <c r="F74" s="77">
        <v>0</v>
      </c>
      <c r="G74" s="77">
        <f t="shared" ref="G74:G96" si="2">C74-D74-E74-F74</f>
        <v>300000</v>
      </c>
    </row>
    <row r="75" spans="1:7" x14ac:dyDescent="0.25">
      <c r="A75" s="66" t="s">
        <v>203</v>
      </c>
      <c r="B75" s="65" t="s">
        <v>757</v>
      </c>
      <c r="C75" s="60">
        <v>10989975.560000001</v>
      </c>
      <c r="D75" s="60">
        <v>4938458.82</v>
      </c>
      <c r="E75" s="60">
        <v>0</v>
      </c>
      <c r="F75" s="60">
        <v>2008456.63</v>
      </c>
      <c r="G75" s="60">
        <f t="shared" si="2"/>
        <v>4043060.1100000003</v>
      </c>
    </row>
    <row r="76" spans="1:7" x14ac:dyDescent="0.25">
      <c r="A76" s="28" t="s">
        <v>448</v>
      </c>
      <c r="B76" s="27" t="s">
        <v>447</v>
      </c>
      <c r="C76" s="77">
        <v>171500</v>
      </c>
      <c r="D76" s="77">
        <v>105077.16</v>
      </c>
      <c r="E76" s="77">
        <v>0</v>
      </c>
      <c r="F76" s="77">
        <v>10</v>
      </c>
      <c r="G76" s="77">
        <f t="shared" si="2"/>
        <v>66412.84</v>
      </c>
    </row>
    <row r="77" spans="1:7" x14ac:dyDescent="0.25">
      <c r="A77" s="28" t="s">
        <v>351</v>
      </c>
      <c r="B77" s="27" t="s">
        <v>350</v>
      </c>
      <c r="C77" s="77">
        <v>10428.1</v>
      </c>
      <c r="D77" s="77">
        <v>0</v>
      </c>
      <c r="E77" s="77">
        <v>0</v>
      </c>
      <c r="F77" s="77">
        <v>10428.1</v>
      </c>
      <c r="G77" s="77">
        <f t="shared" si="2"/>
        <v>0</v>
      </c>
    </row>
    <row r="78" spans="1:7" x14ac:dyDescent="0.25">
      <c r="A78" s="28" t="s">
        <v>394</v>
      </c>
      <c r="B78" s="27" t="s">
        <v>393</v>
      </c>
      <c r="C78" s="77">
        <v>17622.45</v>
      </c>
      <c r="D78" s="77">
        <v>0</v>
      </c>
      <c r="E78" s="77">
        <v>0</v>
      </c>
      <c r="F78" s="77">
        <v>17622.45</v>
      </c>
      <c r="G78" s="77">
        <f t="shared" si="2"/>
        <v>0</v>
      </c>
    </row>
    <row r="79" spans="1:7" x14ac:dyDescent="0.25">
      <c r="A79" s="28" t="s">
        <v>412</v>
      </c>
      <c r="B79" s="27" t="s">
        <v>411</v>
      </c>
      <c r="C79" s="77">
        <v>40.74</v>
      </c>
      <c r="D79" s="77">
        <v>0</v>
      </c>
      <c r="E79" s="77">
        <v>0</v>
      </c>
      <c r="F79" s="77">
        <v>40.74</v>
      </c>
      <c r="G79" s="77">
        <f t="shared" si="2"/>
        <v>0</v>
      </c>
    </row>
    <row r="80" spans="1:7" x14ac:dyDescent="0.25">
      <c r="A80" s="28" t="s">
        <v>290</v>
      </c>
      <c r="B80" s="27" t="s">
        <v>289</v>
      </c>
      <c r="C80" s="77">
        <v>46779.48</v>
      </c>
      <c r="D80" s="77">
        <v>6872.37</v>
      </c>
      <c r="E80" s="77">
        <v>0</v>
      </c>
      <c r="F80" s="77">
        <v>39907.11</v>
      </c>
      <c r="G80" s="77">
        <f t="shared" si="2"/>
        <v>0</v>
      </c>
    </row>
    <row r="81" spans="1:7" x14ac:dyDescent="0.25">
      <c r="A81" s="28" t="s">
        <v>458</v>
      </c>
      <c r="B81" s="27" t="s">
        <v>457</v>
      </c>
      <c r="C81" s="77">
        <v>10204.27</v>
      </c>
      <c r="D81" s="77">
        <v>643.49</v>
      </c>
      <c r="E81" s="77">
        <v>0</v>
      </c>
      <c r="F81" s="77">
        <v>9560.7800000000007</v>
      </c>
      <c r="G81" s="77">
        <f t="shared" si="2"/>
        <v>0</v>
      </c>
    </row>
    <row r="82" spans="1:7" x14ac:dyDescent="0.25">
      <c r="A82" s="28" t="s">
        <v>653</v>
      </c>
      <c r="B82" s="27" t="s">
        <v>652</v>
      </c>
      <c r="C82" s="77">
        <v>283949.19</v>
      </c>
      <c r="D82" s="77">
        <v>281201.34000000003</v>
      </c>
      <c r="E82" s="77">
        <v>0</v>
      </c>
      <c r="F82" s="77">
        <v>0</v>
      </c>
      <c r="G82" s="77">
        <f t="shared" si="2"/>
        <v>2747.8499999999767</v>
      </c>
    </row>
    <row r="83" spans="1:7" x14ac:dyDescent="0.25">
      <c r="A83" s="28" t="s">
        <v>649</v>
      </c>
      <c r="B83" s="27" t="s">
        <v>648</v>
      </c>
      <c r="C83" s="77">
        <v>600</v>
      </c>
      <c r="D83" s="77">
        <v>563.07000000000005</v>
      </c>
      <c r="E83" s="77">
        <v>0</v>
      </c>
      <c r="F83" s="77">
        <v>0</v>
      </c>
      <c r="G83" s="77">
        <f t="shared" si="2"/>
        <v>36.92999999999995</v>
      </c>
    </row>
    <row r="84" spans="1:7" ht="20.399999999999999" x14ac:dyDescent="0.25">
      <c r="A84" s="28" t="s">
        <v>332</v>
      </c>
      <c r="B84" s="27" t="s">
        <v>331</v>
      </c>
      <c r="C84" s="77">
        <v>5327.63</v>
      </c>
      <c r="D84" s="77">
        <v>0</v>
      </c>
      <c r="E84" s="77">
        <v>0</v>
      </c>
      <c r="F84" s="77">
        <v>754.16</v>
      </c>
      <c r="G84" s="77">
        <f t="shared" si="2"/>
        <v>4573.47</v>
      </c>
    </row>
    <row r="85" spans="1:7" x14ac:dyDescent="0.25">
      <c r="A85" s="28" t="s">
        <v>347</v>
      </c>
      <c r="B85" s="27" t="s">
        <v>346</v>
      </c>
      <c r="C85" s="77">
        <v>1765457</v>
      </c>
      <c r="D85" s="77">
        <v>0</v>
      </c>
      <c r="E85" s="77">
        <v>0</v>
      </c>
      <c r="F85" s="77">
        <v>232457</v>
      </c>
      <c r="G85" s="77">
        <f t="shared" si="2"/>
        <v>1533000</v>
      </c>
    </row>
    <row r="86" spans="1:7" x14ac:dyDescent="0.25">
      <c r="A86" s="28" t="s">
        <v>410</v>
      </c>
      <c r="B86" s="27" t="s">
        <v>409</v>
      </c>
      <c r="C86" s="77">
        <v>134616.63</v>
      </c>
      <c r="D86" s="77">
        <v>0</v>
      </c>
      <c r="E86" s="77">
        <v>0</v>
      </c>
      <c r="F86" s="77">
        <v>134616.63</v>
      </c>
      <c r="G86" s="77">
        <f t="shared" si="2"/>
        <v>0</v>
      </c>
    </row>
    <row r="87" spans="1:7" x14ac:dyDescent="0.25">
      <c r="A87" s="28" t="s">
        <v>270</v>
      </c>
      <c r="B87" s="27" t="s">
        <v>269</v>
      </c>
      <c r="C87" s="77">
        <v>494788.51</v>
      </c>
      <c r="D87" s="77">
        <v>494788.51</v>
      </c>
      <c r="E87" s="77">
        <v>0</v>
      </c>
      <c r="F87" s="77">
        <v>0</v>
      </c>
      <c r="G87" s="77">
        <f t="shared" si="2"/>
        <v>0</v>
      </c>
    </row>
    <row r="88" spans="1:7" x14ac:dyDescent="0.25">
      <c r="A88" s="28" t="s">
        <v>304</v>
      </c>
      <c r="B88" s="27" t="s">
        <v>303</v>
      </c>
      <c r="C88" s="77">
        <v>83375.62</v>
      </c>
      <c r="D88" s="77">
        <v>0</v>
      </c>
      <c r="E88" s="77">
        <v>0</v>
      </c>
      <c r="F88" s="77">
        <v>83375.62</v>
      </c>
      <c r="G88" s="77">
        <f t="shared" si="2"/>
        <v>0</v>
      </c>
    </row>
    <row r="89" spans="1:7" ht="20.399999999999999" x14ac:dyDescent="0.25">
      <c r="A89" s="28" t="s">
        <v>280</v>
      </c>
      <c r="B89" s="27" t="s">
        <v>279</v>
      </c>
      <c r="C89" s="77">
        <v>60597.36</v>
      </c>
      <c r="D89" s="77">
        <v>0</v>
      </c>
      <c r="E89" s="77">
        <v>0</v>
      </c>
      <c r="F89" s="77">
        <v>60597.36</v>
      </c>
      <c r="G89" s="77">
        <f t="shared" si="2"/>
        <v>0</v>
      </c>
    </row>
    <row r="90" spans="1:7" x14ac:dyDescent="0.25">
      <c r="A90" s="326" t="s">
        <v>302</v>
      </c>
      <c r="B90" s="327" t="s">
        <v>301</v>
      </c>
      <c r="C90" s="328">
        <v>176508</v>
      </c>
      <c r="D90" s="328">
        <v>23595</v>
      </c>
      <c r="E90" s="328">
        <v>0</v>
      </c>
      <c r="F90" s="328">
        <v>152913</v>
      </c>
      <c r="G90" s="328">
        <f t="shared" si="2"/>
        <v>0</v>
      </c>
    </row>
    <row r="91" spans="1:7" ht="20.399999999999999" x14ac:dyDescent="0.25">
      <c r="A91" s="28" t="s">
        <v>320</v>
      </c>
      <c r="B91" s="27" t="s">
        <v>319</v>
      </c>
      <c r="C91" s="77">
        <v>1736438.24</v>
      </c>
      <c r="D91" s="77">
        <v>1417038.88</v>
      </c>
      <c r="E91" s="77">
        <v>0</v>
      </c>
      <c r="F91" s="77">
        <v>319399.36</v>
      </c>
      <c r="G91" s="77">
        <f t="shared" si="2"/>
        <v>0</v>
      </c>
    </row>
    <row r="92" spans="1:7" ht="20.399999999999999" x14ac:dyDescent="0.25">
      <c r="A92" s="28" t="s">
        <v>308</v>
      </c>
      <c r="B92" s="27" t="s">
        <v>307</v>
      </c>
      <c r="C92" s="77">
        <v>5991741.8399999999</v>
      </c>
      <c r="D92" s="77">
        <v>2608678.5</v>
      </c>
      <c r="E92" s="77">
        <v>0</v>
      </c>
      <c r="F92" s="77">
        <v>946774.32</v>
      </c>
      <c r="G92" s="77">
        <f t="shared" si="2"/>
        <v>2436289.02</v>
      </c>
    </row>
    <row r="93" spans="1:7" x14ac:dyDescent="0.25">
      <c r="A93" s="28" t="s">
        <v>651</v>
      </c>
      <c r="B93" s="27" t="s">
        <v>650</v>
      </c>
      <c r="C93" s="77">
        <v>0.5</v>
      </c>
      <c r="D93" s="77">
        <v>0.5</v>
      </c>
      <c r="E93" s="77">
        <v>0</v>
      </c>
      <c r="F93" s="77">
        <v>0</v>
      </c>
      <c r="G93" s="77">
        <f t="shared" si="2"/>
        <v>0</v>
      </c>
    </row>
    <row r="94" spans="1:7" x14ac:dyDescent="0.25">
      <c r="A94" s="66" t="s">
        <v>756</v>
      </c>
      <c r="B94" s="65" t="s">
        <v>755</v>
      </c>
      <c r="C94" s="60">
        <v>1288474.21</v>
      </c>
      <c r="D94" s="60">
        <v>1223920.49</v>
      </c>
      <c r="E94" s="60">
        <v>0</v>
      </c>
      <c r="F94" s="60">
        <v>2414.21</v>
      </c>
      <c r="G94" s="60">
        <f t="shared" si="2"/>
        <v>62139.509999999973</v>
      </c>
    </row>
    <row r="95" spans="1:7" x14ac:dyDescent="0.25">
      <c r="A95" s="28" t="s">
        <v>663</v>
      </c>
      <c r="B95" s="27" t="s">
        <v>662</v>
      </c>
      <c r="C95" s="77">
        <v>1288474.21</v>
      </c>
      <c r="D95" s="77">
        <v>1223920.49</v>
      </c>
      <c r="E95" s="77">
        <v>0</v>
      </c>
      <c r="F95" s="77">
        <v>2414.21</v>
      </c>
      <c r="G95" s="77">
        <f t="shared" si="2"/>
        <v>62139.509999999973</v>
      </c>
    </row>
    <row r="96" spans="1:7" ht="27" customHeight="1" x14ac:dyDescent="0.25">
      <c r="A96" s="607" t="s">
        <v>754</v>
      </c>
      <c r="B96" s="608"/>
      <c r="C96" s="60">
        <v>286719216.68000001</v>
      </c>
      <c r="D96" s="60">
        <v>266825939.87</v>
      </c>
      <c r="E96" s="60">
        <v>378908.26</v>
      </c>
      <c r="F96" s="60">
        <v>5835575.0499999998</v>
      </c>
      <c r="G96" s="60">
        <f t="shared" si="2"/>
        <v>13678793.5</v>
      </c>
    </row>
    <row r="98" spans="1:7" x14ac:dyDescent="0.25">
      <c r="A98" s="66" t="s">
        <v>202</v>
      </c>
      <c r="B98" s="65" t="s">
        <v>753</v>
      </c>
      <c r="C98" s="60">
        <v>80980000</v>
      </c>
      <c r="D98" s="60">
        <v>50959766.229999997</v>
      </c>
      <c r="E98" s="60">
        <v>22317466.82</v>
      </c>
      <c r="F98" s="60">
        <v>0</v>
      </c>
      <c r="G98" s="60">
        <f t="shared" ref="G98:G114" si="3">C98-D98-E98-F98</f>
        <v>7702766.950000003</v>
      </c>
    </row>
    <row r="99" spans="1:7" x14ac:dyDescent="0.25">
      <c r="A99" s="28" t="s">
        <v>671</v>
      </c>
      <c r="B99" s="27" t="s">
        <v>670</v>
      </c>
      <c r="C99" s="77">
        <v>53500000</v>
      </c>
      <c r="D99" s="77">
        <v>50078782.82</v>
      </c>
      <c r="E99" s="77">
        <v>0</v>
      </c>
      <c r="F99" s="77">
        <v>0</v>
      </c>
      <c r="G99" s="77">
        <f t="shared" si="3"/>
        <v>3421217.1799999997</v>
      </c>
    </row>
    <row r="100" spans="1:7" x14ac:dyDescent="0.25">
      <c r="A100" s="28" t="s">
        <v>647</v>
      </c>
      <c r="B100" s="27" t="s">
        <v>646</v>
      </c>
      <c r="C100" s="77">
        <v>4000000</v>
      </c>
      <c r="D100" s="77">
        <v>-18668248.530000001</v>
      </c>
      <c r="E100" s="77">
        <v>22230466.82</v>
      </c>
      <c r="F100" s="77">
        <v>0</v>
      </c>
      <c r="G100" s="77">
        <f t="shared" si="3"/>
        <v>437781.71000000089</v>
      </c>
    </row>
    <row r="101" spans="1:7" x14ac:dyDescent="0.25">
      <c r="A101" s="28" t="s">
        <v>657</v>
      </c>
      <c r="B101" s="27" t="s">
        <v>656</v>
      </c>
      <c r="C101" s="77">
        <v>3730000</v>
      </c>
      <c r="D101" s="77">
        <v>45279.81</v>
      </c>
      <c r="E101" s="77">
        <v>0</v>
      </c>
      <c r="F101" s="77">
        <v>0</v>
      </c>
      <c r="G101" s="77">
        <f t="shared" si="3"/>
        <v>3684720.19</v>
      </c>
    </row>
    <row r="102" spans="1:7" x14ac:dyDescent="0.25">
      <c r="A102" s="28" t="s">
        <v>422</v>
      </c>
      <c r="B102" s="27" t="s">
        <v>421</v>
      </c>
      <c r="C102" s="77">
        <v>19750000</v>
      </c>
      <c r="D102" s="77">
        <v>19503952.129999999</v>
      </c>
      <c r="E102" s="77">
        <v>87000</v>
      </c>
      <c r="F102" s="77">
        <v>0</v>
      </c>
      <c r="G102" s="77">
        <f t="shared" si="3"/>
        <v>159047.87000000104</v>
      </c>
    </row>
    <row r="103" spans="1:7" x14ac:dyDescent="0.25">
      <c r="A103" s="66" t="s">
        <v>201</v>
      </c>
      <c r="B103" s="65" t="s">
        <v>752</v>
      </c>
      <c r="C103" s="60">
        <v>157112936.74000001</v>
      </c>
      <c r="D103" s="60">
        <v>123742961.93000001</v>
      </c>
      <c r="E103" s="60">
        <v>0</v>
      </c>
      <c r="F103" s="60">
        <v>7520646.4500000002</v>
      </c>
      <c r="G103" s="60">
        <f t="shared" si="3"/>
        <v>25849328.360000003</v>
      </c>
    </row>
    <row r="104" spans="1:7" ht="20.399999999999999" x14ac:dyDescent="0.25">
      <c r="A104" s="28" t="s">
        <v>667</v>
      </c>
      <c r="B104" s="27" t="s">
        <v>666</v>
      </c>
      <c r="C104" s="77">
        <v>1000000</v>
      </c>
      <c r="D104" s="77">
        <v>666031.38</v>
      </c>
      <c r="E104" s="77">
        <v>0</v>
      </c>
      <c r="F104" s="77">
        <v>0</v>
      </c>
      <c r="G104" s="77">
        <f t="shared" si="3"/>
        <v>333968.62</v>
      </c>
    </row>
    <row r="105" spans="1:7" x14ac:dyDescent="0.25">
      <c r="A105" s="28" t="s">
        <v>298</v>
      </c>
      <c r="B105" s="27" t="s">
        <v>297</v>
      </c>
      <c r="C105" s="77">
        <v>113400</v>
      </c>
      <c r="D105" s="77">
        <v>111250</v>
      </c>
      <c r="E105" s="77">
        <v>0</v>
      </c>
      <c r="F105" s="77">
        <v>0</v>
      </c>
      <c r="G105" s="77">
        <f t="shared" si="3"/>
        <v>2150</v>
      </c>
    </row>
    <row r="106" spans="1:7" x14ac:dyDescent="0.25">
      <c r="A106" s="28" t="s">
        <v>306</v>
      </c>
      <c r="B106" s="27" t="s">
        <v>305</v>
      </c>
      <c r="C106" s="77">
        <v>145178927.62</v>
      </c>
      <c r="D106" s="77">
        <v>121122243.41</v>
      </c>
      <c r="E106" s="77">
        <v>0</v>
      </c>
      <c r="F106" s="77">
        <v>2520310.1800000002</v>
      </c>
      <c r="G106" s="77">
        <f t="shared" si="3"/>
        <v>21536374.030000009</v>
      </c>
    </row>
    <row r="107" spans="1:7" x14ac:dyDescent="0.25">
      <c r="A107" s="28" t="s">
        <v>659</v>
      </c>
      <c r="B107" s="27" t="s">
        <v>658</v>
      </c>
      <c r="C107" s="77">
        <v>8834245.8300000001</v>
      </c>
      <c r="D107" s="77">
        <v>1196908.93</v>
      </c>
      <c r="E107" s="77">
        <v>0</v>
      </c>
      <c r="F107" s="77">
        <v>5000000</v>
      </c>
      <c r="G107" s="77">
        <f t="shared" si="3"/>
        <v>2637336.9000000004</v>
      </c>
    </row>
    <row r="108" spans="1:7" ht="20.399999999999999" x14ac:dyDescent="0.25">
      <c r="A108" s="28" t="s">
        <v>400</v>
      </c>
      <c r="B108" s="27" t="s">
        <v>399</v>
      </c>
      <c r="C108" s="77">
        <v>1129308.25</v>
      </c>
      <c r="D108" s="77">
        <v>0</v>
      </c>
      <c r="E108" s="77">
        <v>0</v>
      </c>
      <c r="F108" s="77">
        <v>0</v>
      </c>
      <c r="G108" s="77">
        <f t="shared" si="3"/>
        <v>1129308.25</v>
      </c>
    </row>
    <row r="109" spans="1:7" x14ac:dyDescent="0.25">
      <c r="A109" s="28" t="s">
        <v>478</v>
      </c>
      <c r="B109" s="27" t="s">
        <v>477</v>
      </c>
      <c r="C109" s="77">
        <v>525682.77</v>
      </c>
      <c r="D109" s="77">
        <v>315155.94</v>
      </c>
      <c r="E109" s="77">
        <v>0</v>
      </c>
      <c r="F109" s="77">
        <v>336.27</v>
      </c>
      <c r="G109" s="77">
        <f t="shared" si="3"/>
        <v>210190.56000000003</v>
      </c>
    </row>
    <row r="110" spans="1:7" x14ac:dyDescent="0.25">
      <c r="A110" s="28" t="s">
        <v>314</v>
      </c>
      <c r="B110" s="27" t="s">
        <v>313</v>
      </c>
      <c r="C110" s="77">
        <v>331372.27</v>
      </c>
      <c r="D110" s="77">
        <v>331372.27</v>
      </c>
      <c r="E110" s="77">
        <v>0</v>
      </c>
      <c r="F110" s="77">
        <v>0</v>
      </c>
      <c r="G110" s="77">
        <f t="shared" si="3"/>
        <v>0</v>
      </c>
    </row>
    <row r="111" spans="1:7" x14ac:dyDescent="0.25">
      <c r="A111" s="66" t="s">
        <v>751</v>
      </c>
      <c r="B111" s="65" t="s">
        <v>750</v>
      </c>
      <c r="C111" s="60">
        <v>12600000</v>
      </c>
      <c r="D111" s="60">
        <v>11100000</v>
      </c>
      <c r="E111" s="60">
        <v>0</v>
      </c>
      <c r="F111" s="60">
        <v>0</v>
      </c>
      <c r="G111" s="60">
        <f t="shared" si="3"/>
        <v>1500000</v>
      </c>
    </row>
    <row r="112" spans="1:7" ht="20.399999999999999" x14ac:dyDescent="0.25">
      <c r="A112" s="28" t="s">
        <v>694</v>
      </c>
      <c r="B112" s="27" t="s">
        <v>693</v>
      </c>
      <c r="C112" s="77">
        <v>1500000</v>
      </c>
      <c r="D112" s="77">
        <v>0</v>
      </c>
      <c r="E112" s="77">
        <v>0</v>
      </c>
      <c r="F112" s="77">
        <v>0</v>
      </c>
      <c r="G112" s="77">
        <f t="shared" si="3"/>
        <v>1500000</v>
      </c>
    </row>
    <row r="113" spans="1:7" ht="20.399999999999999" x14ac:dyDescent="0.25">
      <c r="A113" s="28" t="s">
        <v>665</v>
      </c>
      <c r="B113" s="27" t="s">
        <v>664</v>
      </c>
      <c r="C113" s="77">
        <v>600000</v>
      </c>
      <c r="D113" s="77">
        <v>600000</v>
      </c>
      <c r="E113" s="77">
        <v>0</v>
      </c>
      <c r="F113" s="77">
        <v>0</v>
      </c>
      <c r="G113" s="77">
        <f t="shared" si="3"/>
        <v>0</v>
      </c>
    </row>
    <row r="114" spans="1:7" ht="20.399999999999999" x14ac:dyDescent="0.25">
      <c r="A114" s="31" t="s">
        <v>661</v>
      </c>
      <c r="B114" s="30" t="s">
        <v>660</v>
      </c>
      <c r="C114" s="58">
        <v>10500000</v>
      </c>
      <c r="D114" s="58">
        <v>10500000</v>
      </c>
      <c r="E114" s="58">
        <v>0</v>
      </c>
      <c r="F114" s="58">
        <v>0</v>
      </c>
      <c r="G114" s="58">
        <f t="shared" si="3"/>
        <v>0</v>
      </c>
    </row>
    <row r="116" spans="1:7" ht="27" customHeight="1" x14ac:dyDescent="0.25">
      <c r="A116" s="607" t="s">
        <v>749</v>
      </c>
      <c r="B116" s="608"/>
      <c r="C116" s="60">
        <v>537412153.41999996</v>
      </c>
      <c r="D116" s="60">
        <v>452628668.02999997</v>
      </c>
      <c r="E116" s="60">
        <v>22696375.079999998</v>
      </c>
      <c r="F116" s="60">
        <v>13356221.5</v>
      </c>
      <c r="G116" s="60">
        <f>C116-D116-E116-F116</f>
        <v>48730888.809999987</v>
      </c>
    </row>
    <row r="118" spans="1:7" ht="10.050000000000001" customHeight="1" x14ac:dyDescent="0.25">
      <c r="A118" s="43" t="s">
        <v>699</v>
      </c>
    </row>
  </sheetData>
  <mergeCells count="9">
    <mergeCell ref="A116:B116"/>
    <mergeCell ref="A96:B96"/>
    <mergeCell ref="A1:F1"/>
    <mergeCell ref="A2:F2"/>
    <mergeCell ref="A3:G3"/>
    <mergeCell ref="A4:G4"/>
    <mergeCell ref="A5:G5"/>
    <mergeCell ref="A6:G6"/>
    <mergeCell ref="D7:F7"/>
  </mergeCells>
  <printOptions horizontalCentered="1"/>
  <pageMargins left="0.39370078740157477" right="0.39370078740157477" top="0.39370078740157477" bottom="0.39370078740157477" header="0.19685039370078738" footer="0.19685039370078738"/>
  <pageSetup paperSize="9" orientation="landscape" r:id="rId1"/>
  <rowBreaks count="1" manualBreakCount="1">
    <brk id="5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
  <sheetViews>
    <sheetView workbookViewId="0"/>
  </sheetViews>
  <sheetFormatPr baseColWidth="10" defaultRowHeight="13.2" x14ac:dyDescent="0.25"/>
  <sheetData>
    <row r="1" spans="1:2" x14ac:dyDescent="0.25">
      <c r="A1" s="316" t="s">
        <v>1279</v>
      </c>
      <c r="B1" s="316"/>
    </row>
  </sheetData>
  <printOptions horizontalCentered="1" verticalCentered="1"/>
  <pageMargins left="0.70866141732283472" right="0.70866141732283472" top="0.74803149606299213" bottom="0.74803149606299213" header="0.31496062992125984" footer="0.31496062992125984"/>
  <pageSetup paperSize="9" fitToHeight="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election activeCell="C16" sqref="C16"/>
    </sheetView>
  </sheetViews>
  <sheetFormatPr baseColWidth="10" defaultRowHeight="10.199999999999999" x14ac:dyDescent="0.25"/>
  <cols>
    <col min="1" max="1" width="10.77734375" style="3" customWidth="1"/>
    <col min="2" max="2" width="45.77734375" style="4" customWidth="1"/>
    <col min="3" max="6" width="15.77734375" style="3" customWidth="1"/>
    <col min="7" max="7" width="11.6640625" style="3" bestFit="1" customWidth="1"/>
    <col min="8" max="16384" width="11.5546875" style="3"/>
  </cols>
  <sheetData>
    <row r="1" spans="1:7" ht="13.2" x14ac:dyDescent="0.25">
      <c r="A1" s="449" t="s">
        <v>722</v>
      </c>
      <c r="B1" s="450"/>
      <c r="C1" s="450"/>
      <c r="D1" s="450"/>
      <c r="E1" s="450"/>
      <c r="F1" s="450"/>
      <c r="G1" s="45" t="s">
        <v>721</v>
      </c>
    </row>
    <row r="2" spans="1:7" ht="13.2" x14ac:dyDescent="0.25">
      <c r="A2" s="449" t="s">
        <v>748</v>
      </c>
      <c r="B2" s="450"/>
      <c r="C2" s="450"/>
      <c r="D2" s="450"/>
      <c r="E2" s="450"/>
      <c r="F2" s="450"/>
      <c r="G2" s="45" t="s">
        <v>747</v>
      </c>
    </row>
    <row r="3" spans="1:7" ht="13.2" x14ac:dyDescent="0.25">
      <c r="A3" s="422" t="s">
        <v>746</v>
      </c>
      <c r="B3" s="489"/>
      <c r="C3" s="489"/>
      <c r="D3" s="489"/>
      <c r="E3" s="489"/>
      <c r="F3" s="489"/>
      <c r="G3" s="489"/>
    </row>
    <row r="4" spans="1:7" ht="13.2" x14ac:dyDescent="0.25">
      <c r="A4" s="422" t="s">
        <v>745</v>
      </c>
      <c r="B4" s="489"/>
      <c r="C4" s="489"/>
      <c r="D4" s="489"/>
      <c r="E4" s="489"/>
      <c r="F4" s="489"/>
      <c r="G4" s="489"/>
    </row>
    <row r="5" spans="1:7" ht="13.2" x14ac:dyDescent="0.25">
      <c r="A5" s="422" t="s">
        <v>744</v>
      </c>
      <c r="B5" s="489"/>
      <c r="C5" s="489"/>
      <c r="D5" s="489"/>
      <c r="E5" s="489"/>
      <c r="F5" s="489"/>
      <c r="G5" s="489"/>
    </row>
    <row r="6" spans="1:7" ht="13.2" x14ac:dyDescent="0.25">
      <c r="A6" s="488"/>
      <c r="B6" s="489"/>
      <c r="C6" s="489"/>
      <c r="D6" s="489"/>
      <c r="E6" s="489"/>
      <c r="F6" s="489"/>
      <c r="G6" s="489"/>
    </row>
    <row r="7" spans="1:7" ht="13.2" x14ac:dyDescent="0.25">
      <c r="A7" s="57" t="s">
        <v>716</v>
      </c>
      <c r="B7" s="71" t="s">
        <v>142</v>
      </c>
      <c r="C7" s="48" t="s">
        <v>11</v>
      </c>
      <c r="D7" s="451" t="s">
        <v>743</v>
      </c>
      <c r="E7" s="450"/>
      <c r="F7" s="450"/>
      <c r="G7" s="48" t="s">
        <v>8</v>
      </c>
    </row>
    <row r="8" spans="1:7" x14ac:dyDescent="0.25">
      <c r="A8" s="56" t="s">
        <v>206</v>
      </c>
      <c r="B8" s="83"/>
      <c r="C8" s="44"/>
      <c r="D8" s="44" t="s">
        <v>10</v>
      </c>
      <c r="E8" s="44" t="s">
        <v>713</v>
      </c>
      <c r="F8" s="44" t="s">
        <v>9</v>
      </c>
      <c r="G8" s="44" t="s">
        <v>742</v>
      </c>
    </row>
    <row r="9" spans="1:7" x14ac:dyDescent="0.25">
      <c r="A9" s="82"/>
      <c r="B9" s="70"/>
      <c r="C9" s="82" t="s">
        <v>7</v>
      </c>
      <c r="D9" s="82"/>
      <c r="E9" s="82"/>
      <c r="F9" s="82"/>
      <c r="G9" s="82"/>
    </row>
    <row r="10" spans="1:7" x14ac:dyDescent="0.25">
      <c r="A10" s="89" t="s">
        <v>704</v>
      </c>
      <c r="B10" s="88" t="s">
        <v>741</v>
      </c>
      <c r="C10" s="85">
        <f>SUM(C11:C14)</f>
        <v>302828840</v>
      </c>
      <c r="D10" s="85">
        <v>296783780.36000001</v>
      </c>
      <c r="E10" s="87"/>
      <c r="F10" s="87"/>
      <c r="G10" s="85">
        <f t="shared" ref="G10:G16" si="0">C10-D10-E10-F10</f>
        <v>6045059.6399999857</v>
      </c>
    </row>
    <row r="11" spans="1:7" x14ac:dyDescent="0.25">
      <c r="A11" s="28" t="s">
        <v>671</v>
      </c>
      <c r="B11" s="27" t="s">
        <v>670</v>
      </c>
      <c r="C11" s="77">
        <v>2500000</v>
      </c>
      <c r="D11" s="77">
        <v>683129.86</v>
      </c>
      <c r="E11" s="77">
        <v>0</v>
      </c>
      <c r="F11" s="77">
        <v>0</v>
      </c>
      <c r="G11" s="77">
        <f t="shared" si="0"/>
        <v>1816870.1400000001</v>
      </c>
    </row>
    <row r="12" spans="1:7" x14ac:dyDescent="0.25">
      <c r="A12" s="28" t="s">
        <v>673</v>
      </c>
      <c r="B12" s="27" t="s">
        <v>672</v>
      </c>
      <c r="C12" s="77">
        <v>10576140</v>
      </c>
      <c r="D12" s="77">
        <v>8562036.1600000001</v>
      </c>
      <c r="E12" s="77">
        <v>0</v>
      </c>
      <c r="F12" s="77">
        <v>0</v>
      </c>
      <c r="G12" s="77">
        <f t="shared" si="0"/>
        <v>2014103.8399999999</v>
      </c>
    </row>
    <row r="13" spans="1:7" ht="20.399999999999999" x14ac:dyDescent="0.25">
      <c r="A13" s="28" t="s">
        <v>655</v>
      </c>
      <c r="B13" s="27" t="s">
        <v>654</v>
      </c>
      <c r="C13" s="77">
        <v>0</v>
      </c>
      <c r="D13" s="77">
        <v>2014103.84</v>
      </c>
      <c r="E13" s="77">
        <v>0</v>
      </c>
      <c r="F13" s="77">
        <v>0</v>
      </c>
      <c r="G13" s="77">
        <f t="shared" si="0"/>
        <v>-2014103.84</v>
      </c>
    </row>
    <row r="14" spans="1:7" ht="20.399999999999999" x14ac:dyDescent="0.25">
      <c r="A14" s="28" t="s">
        <v>669</v>
      </c>
      <c r="B14" s="27" t="s">
        <v>668</v>
      </c>
      <c r="C14" s="77">
        <v>289752700</v>
      </c>
      <c r="D14" s="77">
        <v>285524510.5</v>
      </c>
      <c r="E14" s="77">
        <v>0</v>
      </c>
      <c r="F14" s="77">
        <v>0</v>
      </c>
      <c r="G14" s="77">
        <f t="shared" si="0"/>
        <v>4228189.5</v>
      </c>
    </row>
    <row r="15" spans="1:7" x14ac:dyDescent="0.25">
      <c r="A15" s="76" t="s">
        <v>199</v>
      </c>
      <c r="B15" s="75" t="s">
        <v>740</v>
      </c>
      <c r="C15" s="73">
        <v>162627027.13</v>
      </c>
      <c r="D15" s="86">
        <v>0</v>
      </c>
      <c r="E15" s="86"/>
      <c r="F15" s="86"/>
      <c r="G15" s="86">
        <f t="shared" si="0"/>
        <v>162627027.13</v>
      </c>
    </row>
    <row r="16" spans="1:7" ht="27" customHeight="1" x14ac:dyDescent="0.25">
      <c r="A16" s="615" t="s">
        <v>739</v>
      </c>
      <c r="B16" s="616"/>
      <c r="C16" s="85">
        <f>C10+C15</f>
        <v>465455867.13</v>
      </c>
      <c r="D16" s="85">
        <v>296783780.36000001</v>
      </c>
      <c r="E16" s="85">
        <v>0</v>
      </c>
      <c r="F16" s="85">
        <v>0</v>
      </c>
      <c r="G16" s="85">
        <f t="shared" si="0"/>
        <v>168672086.76999998</v>
      </c>
    </row>
    <row r="18" spans="1:7" ht="27" customHeight="1" x14ac:dyDescent="0.25">
      <c r="A18" s="607" t="s">
        <v>738</v>
      </c>
      <c r="B18" s="608"/>
      <c r="C18" s="60">
        <f>pageca7123!C116+pageca7124!C10+pageca7124!C15+pageca7122!C105</f>
        <v>2063775841.3399999</v>
      </c>
      <c r="D18" s="60">
        <v>1749191227.8199999</v>
      </c>
      <c r="E18" s="60">
        <v>26516122.899999999</v>
      </c>
      <c r="F18" s="60">
        <v>22305830.920000002</v>
      </c>
      <c r="G18" s="60">
        <f>C18-D18-E18-F18</f>
        <v>265762659.69999999</v>
      </c>
    </row>
    <row r="20" spans="1:7" ht="13.2" x14ac:dyDescent="0.25">
      <c r="A20" s="483"/>
      <c r="B20" s="484"/>
      <c r="C20" s="613"/>
      <c r="D20" s="84"/>
      <c r="E20" s="84"/>
      <c r="F20" s="84"/>
      <c r="G20" s="84"/>
    </row>
    <row r="21" spans="1:7" ht="13.2" x14ac:dyDescent="0.25">
      <c r="A21" s="611" t="s">
        <v>737</v>
      </c>
      <c r="B21" s="612"/>
      <c r="C21" s="614"/>
      <c r="D21" s="51"/>
      <c r="E21" s="51"/>
      <c r="F21" s="51"/>
      <c r="G21" s="51"/>
    </row>
    <row r="23" spans="1:7" ht="10.050000000000001" customHeight="1" x14ac:dyDescent="0.25">
      <c r="A23" s="43" t="s">
        <v>699</v>
      </c>
    </row>
  </sheetData>
  <mergeCells count="12">
    <mergeCell ref="A6:G6"/>
    <mergeCell ref="D7:F7"/>
    <mergeCell ref="A21:B21"/>
    <mergeCell ref="A20:B20"/>
    <mergeCell ref="C20:C21"/>
    <mergeCell ref="A18:B18"/>
    <mergeCell ref="A16:B16"/>
    <mergeCell ref="A1:F1"/>
    <mergeCell ref="A2:F2"/>
    <mergeCell ref="A3:G3"/>
    <mergeCell ref="A4:G4"/>
    <mergeCell ref="A5:G5"/>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showGridLines="0" topLeftCell="A25" zoomScaleNormal="100" workbookViewId="0">
      <selection activeCell="C56" sqref="C56"/>
    </sheetView>
  </sheetViews>
  <sheetFormatPr baseColWidth="10" defaultRowHeight="10.199999999999999" x14ac:dyDescent="0.25"/>
  <cols>
    <col min="1" max="1" width="10.77734375" style="3" customWidth="1"/>
    <col min="2" max="2" width="45.77734375" style="4" customWidth="1"/>
    <col min="3" max="6" width="15.77734375" style="3" customWidth="1"/>
    <col min="7" max="7" width="11.6640625" style="3" bestFit="1" customWidth="1"/>
    <col min="8" max="16384" width="11.5546875" style="3"/>
  </cols>
  <sheetData>
    <row r="1" spans="1:7" ht="13.2" x14ac:dyDescent="0.25">
      <c r="A1" s="449" t="s">
        <v>722</v>
      </c>
      <c r="B1" s="450"/>
      <c r="C1" s="450"/>
      <c r="D1" s="450"/>
      <c r="E1" s="450"/>
      <c r="F1" s="450"/>
      <c r="G1" s="45" t="s">
        <v>721</v>
      </c>
    </row>
    <row r="2" spans="1:7" ht="13.2" x14ac:dyDescent="0.25">
      <c r="A2" s="449" t="s">
        <v>720</v>
      </c>
      <c r="B2" s="450"/>
      <c r="C2" s="450"/>
      <c r="D2" s="450"/>
      <c r="E2" s="450"/>
      <c r="F2" s="450"/>
      <c r="G2" s="45" t="s">
        <v>719</v>
      </c>
    </row>
    <row r="3" spans="1:7" ht="13.2" x14ac:dyDescent="0.25">
      <c r="A3" s="488"/>
      <c r="B3" s="489"/>
      <c r="C3" s="489"/>
      <c r="D3" s="489"/>
      <c r="E3" s="489"/>
      <c r="F3" s="489"/>
      <c r="G3" s="489"/>
    </row>
    <row r="4" spans="1:7" ht="13.2" x14ac:dyDescent="0.25">
      <c r="A4" s="422" t="s">
        <v>718</v>
      </c>
      <c r="B4" s="489"/>
      <c r="C4" s="489"/>
      <c r="D4" s="489"/>
      <c r="E4" s="489"/>
      <c r="F4" s="489"/>
      <c r="G4" s="489"/>
    </row>
    <row r="5" spans="1:7" ht="13.2" x14ac:dyDescent="0.25">
      <c r="A5" s="422" t="s">
        <v>717</v>
      </c>
      <c r="B5" s="489"/>
      <c r="C5" s="489"/>
      <c r="D5" s="489"/>
      <c r="E5" s="489"/>
      <c r="F5" s="489"/>
      <c r="G5" s="489"/>
    </row>
    <row r="6" spans="1:7" ht="13.2" x14ac:dyDescent="0.25">
      <c r="A6" s="488"/>
      <c r="B6" s="489"/>
      <c r="C6" s="489"/>
      <c r="D6" s="489"/>
      <c r="E6" s="489"/>
      <c r="F6" s="489"/>
      <c r="G6" s="489"/>
    </row>
    <row r="7" spans="1:7" ht="13.2" x14ac:dyDescent="0.25">
      <c r="A7" s="57" t="s">
        <v>716</v>
      </c>
      <c r="B7" s="71" t="s">
        <v>142</v>
      </c>
      <c r="C7" s="48" t="s">
        <v>8</v>
      </c>
      <c r="D7" s="451" t="s">
        <v>715</v>
      </c>
      <c r="E7" s="450"/>
      <c r="F7" s="450"/>
      <c r="G7" s="48" t="s">
        <v>195</v>
      </c>
    </row>
    <row r="8" spans="1:7" x14ac:dyDescent="0.25">
      <c r="A8" s="56" t="s">
        <v>206</v>
      </c>
      <c r="B8" s="83"/>
      <c r="C8" s="44" t="s">
        <v>736</v>
      </c>
      <c r="D8" s="44" t="s">
        <v>10</v>
      </c>
      <c r="E8" s="44" t="s">
        <v>713</v>
      </c>
      <c r="F8" s="44" t="s">
        <v>9</v>
      </c>
      <c r="G8" s="44" t="s">
        <v>712</v>
      </c>
    </row>
    <row r="9" spans="1:7" x14ac:dyDescent="0.25">
      <c r="A9" s="82"/>
      <c r="B9" s="70"/>
      <c r="C9" s="82" t="s">
        <v>7</v>
      </c>
      <c r="D9" s="82"/>
      <c r="E9" s="82"/>
      <c r="F9" s="82"/>
      <c r="G9" s="82"/>
    </row>
    <row r="10" spans="1:7" ht="20.399999999999999" x14ac:dyDescent="0.25">
      <c r="A10" s="81" t="s">
        <v>735</v>
      </c>
      <c r="B10" s="80" t="s">
        <v>734</v>
      </c>
      <c r="C10" s="59">
        <v>9770013</v>
      </c>
      <c r="D10" s="59">
        <v>8447661.1300000008</v>
      </c>
      <c r="E10" s="59">
        <v>51613</v>
      </c>
      <c r="F10" s="59">
        <v>0</v>
      </c>
      <c r="G10" s="59">
        <f t="shared" ref="G10:G56" si="0">C10-D10-E10-F10</f>
        <v>1270738.8699999992</v>
      </c>
    </row>
    <row r="11" spans="1:7" ht="20.399999999999999" x14ac:dyDescent="0.25">
      <c r="A11" s="28" t="s">
        <v>220</v>
      </c>
      <c r="B11" s="27" t="s">
        <v>219</v>
      </c>
      <c r="C11" s="77">
        <v>0</v>
      </c>
      <c r="D11" s="77">
        <v>2926</v>
      </c>
      <c r="E11" s="77">
        <v>0</v>
      </c>
      <c r="F11" s="77">
        <v>0</v>
      </c>
      <c r="G11" s="77">
        <f t="shared" si="0"/>
        <v>-2926</v>
      </c>
    </row>
    <row r="12" spans="1:7" x14ac:dyDescent="0.25">
      <c r="A12" s="28" t="s">
        <v>256</v>
      </c>
      <c r="B12" s="27" t="s">
        <v>255</v>
      </c>
      <c r="C12" s="77">
        <v>9730000</v>
      </c>
      <c r="D12" s="77">
        <v>7080220.2300000004</v>
      </c>
      <c r="E12" s="77">
        <v>51613</v>
      </c>
      <c r="F12" s="77">
        <v>0</v>
      </c>
      <c r="G12" s="77">
        <f t="shared" si="0"/>
        <v>2598166.7699999996</v>
      </c>
    </row>
    <row r="13" spans="1:7" x14ac:dyDescent="0.25">
      <c r="A13" s="28" t="s">
        <v>224</v>
      </c>
      <c r="B13" s="27" t="s">
        <v>223</v>
      </c>
      <c r="C13" s="77">
        <v>40013</v>
      </c>
      <c r="D13" s="77">
        <v>1364514.9</v>
      </c>
      <c r="E13" s="77">
        <v>0</v>
      </c>
      <c r="F13" s="77">
        <v>0</v>
      </c>
      <c r="G13" s="77">
        <f t="shared" si="0"/>
        <v>-1324501.8999999999</v>
      </c>
    </row>
    <row r="14" spans="1:7" x14ac:dyDescent="0.25">
      <c r="A14" s="66" t="s">
        <v>733</v>
      </c>
      <c r="B14" s="65" t="s">
        <v>732</v>
      </c>
      <c r="C14" s="60">
        <v>637624098</v>
      </c>
      <c r="D14" s="60">
        <v>617869441.86000001</v>
      </c>
      <c r="E14" s="60">
        <v>0</v>
      </c>
      <c r="F14" s="60">
        <v>0</v>
      </c>
      <c r="G14" s="60">
        <f t="shared" si="0"/>
        <v>19754656.139999986</v>
      </c>
    </row>
    <row r="15" spans="1:7" ht="20.399999999999999" x14ac:dyDescent="0.25">
      <c r="A15" s="28" t="s">
        <v>632</v>
      </c>
      <c r="B15" s="27" t="s">
        <v>631</v>
      </c>
      <c r="C15" s="77">
        <v>241498998</v>
      </c>
      <c r="D15" s="77">
        <v>233576792</v>
      </c>
      <c r="E15" s="77">
        <v>0</v>
      </c>
      <c r="F15" s="77">
        <v>0</v>
      </c>
      <c r="G15" s="77">
        <f t="shared" si="0"/>
        <v>7922206</v>
      </c>
    </row>
    <row r="16" spans="1:7" ht="20.399999999999999" x14ac:dyDescent="0.25">
      <c r="A16" s="28" t="s">
        <v>690</v>
      </c>
      <c r="B16" s="27" t="s">
        <v>689</v>
      </c>
      <c r="C16" s="77">
        <v>0</v>
      </c>
      <c r="D16" s="77">
        <v>0</v>
      </c>
      <c r="E16" s="77">
        <v>0</v>
      </c>
      <c r="F16" s="77">
        <v>0</v>
      </c>
      <c r="G16" s="77">
        <f t="shared" si="0"/>
        <v>0</v>
      </c>
    </row>
    <row r="17" spans="1:7" x14ac:dyDescent="0.25">
      <c r="A17" s="28" t="s">
        <v>596</v>
      </c>
      <c r="B17" s="27" t="s">
        <v>595</v>
      </c>
      <c r="C17" s="77">
        <v>210800000</v>
      </c>
      <c r="D17" s="77">
        <v>199284787.40000001</v>
      </c>
      <c r="E17" s="77">
        <v>0</v>
      </c>
      <c r="F17" s="77">
        <v>0</v>
      </c>
      <c r="G17" s="77">
        <f t="shared" si="0"/>
        <v>11515212.599999994</v>
      </c>
    </row>
    <row r="18" spans="1:7" x14ac:dyDescent="0.25">
      <c r="A18" s="28" t="s">
        <v>610</v>
      </c>
      <c r="B18" s="27" t="s">
        <v>609</v>
      </c>
      <c r="C18" s="77">
        <v>0</v>
      </c>
      <c r="D18" s="77">
        <v>7217.08</v>
      </c>
      <c r="E18" s="77">
        <v>0</v>
      </c>
      <c r="F18" s="77">
        <v>0</v>
      </c>
      <c r="G18" s="77">
        <f t="shared" si="0"/>
        <v>-7217.08</v>
      </c>
    </row>
    <row r="19" spans="1:7" x14ac:dyDescent="0.25">
      <c r="A19" s="28" t="s">
        <v>635</v>
      </c>
      <c r="B19" s="27" t="s">
        <v>634</v>
      </c>
      <c r="C19" s="77">
        <v>52025100</v>
      </c>
      <c r="D19" s="77">
        <v>52953328</v>
      </c>
      <c r="E19" s="77">
        <v>0</v>
      </c>
      <c r="F19" s="77">
        <v>0</v>
      </c>
      <c r="G19" s="77">
        <f t="shared" si="0"/>
        <v>-928228</v>
      </c>
    </row>
    <row r="20" spans="1:7" x14ac:dyDescent="0.25">
      <c r="A20" s="28" t="s">
        <v>600</v>
      </c>
      <c r="B20" s="27" t="s">
        <v>599</v>
      </c>
      <c r="C20" s="77">
        <v>50100000</v>
      </c>
      <c r="D20" s="77">
        <v>49041502</v>
      </c>
      <c r="E20" s="77">
        <v>0</v>
      </c>
      <c r="F20" s="77">
        <v>0</v>
      </c>
      <c r="G20" s="77">
        <f t="shared" si="0"/>
        <v>1058498</v>
      </c>
    </row>
    <row r="21" spans="1:7" x14ac:dyDescent="0.25">
      <c r="A21" s="28" t="s">
        <v>645</v>
      </c>
      <c r="B21" s="27" t="s">
        <v>644</v>
      </c>
      <c r="C21" s="77">
        <v>83200000</v>
      </c>
      <c r="D21" s="77">
        <v>83005815.379999995</v>
      </c>
      <c r="E21" s="77">
        <v>0</v>
      </c>
      <c r="F21" s="77">
        <v>0</v>
      </c>
      <c r="G21" s="77">
        <f t="shared" si="0"/>
        <v>194184.62000000477</v>
      </c>
    </row>
    <row r="22" spans="1:7" x14ac:dyDescent="0.25">
      <c r="A22" s="66" t="s">
        <v>731</v>
      </c>
      <c r="B22" s="65" t="s">
        <v>730</v>
      </c>
      <c r="C22" s="60">
        <v>379295436</v>
      </c>
      <c r="D22" s="60">
        <v>378639862</v>
      </c>
      <c r="E22" s="60">
        <v>0</v>
      </c>
      <c r="F22" s="60">
        <v>0</v>
      </c>
      <c r="G22" s="60">
        <f t="shared" si="0"/>
        <v>655574</v>
      </c>
    </row>
    <row r="23" spans="1:7" x14ac:dyDescent="0.25">
      <c r="A23" s="28" t="s">
        <v>612</v>
      </c>
      <c r="B23" s="27" t="s">
        <v>611</v>
      </c>
      <c r="C23" s="77">
        <v>262012383</v>
      </c>
      <c r="D23" s="77">
        <v>262012383</v>
      </c>
      <c r="E23" s="77">
        <v>0</v>
      </c>
      <c r="F23" s="77">
        <v>0</v>
      </c>
      <c r="G23" s="77">
        <f t="shared" si="0"/>
        <v>0</v>
      </c>
    </row>
    <row r="24" spans="1:7" x14ac:dyDescent="0.25">
      <c r="A24" s="28" t="s">
        <v>626</v>
      </c>
      <c r="B24" s="27" t="s">
        <v>625</v>
      </c>
      <c r="C24" s="77">
        <v>45937724</v>
      </c>
      <c r="D24" s="77">
        <v>45193322</v>
      </c>
      <c r="E24" s="77">
        <v>0</v>
      </c>
      <c r="F24" s="77">
        <v>0</v>
      </c>
      <c r="G24" s="77">
        <f t="shared" si="0"/>
        <v>744402</v>
      </c>
    </row>
    <row r="25" spans="1:7" x14ac:dyDescent="0.25">
      <c r="A25" s="28" t="s">
        <v>643</v>
      </c>
      <c r="B25" s="27" t="s">
        <v>642</v>
      </c>
      <c r="C25" s="77">
        <v>67222948</v>
      </c>
      <c r="D25" s="77">
        <v>67222948</v>
      </c>
      <c r="E25" s="77">
        <v>0</v>
      </c>
      <c r="F25" s="77">
        <v>0</v>
      </c>
      <c r="G25" s="77">
        <f t="shared" si="0"/>
        <v>0</v>
      </c>
    </row>
    <row r="26" spans="1:7" x14ac:dyDescent="0.25">
      <c r="A26" s="28" t="s">
        <v>641</v>
      </c>
      <c r="B26" s="27" t="s">
        <v>640</v>
      </c>
      <c r="C26" s="77">
        <v>4122381</v>
      </c>
      <c r="D26" s="77">
        <v>4122381</v>
      </c>
      <c r="E26" s="77">
        <v>0</v>
      </c>
      <c r="F26" s="77">
        <v>0</v>
      </c>
      <c r="G26" s="77">
        <f t="shared" si="0"/>
        <v>0</v>
      </c>
    </row>
    <row r="27" spans="1:7" x14ac:dyDescent="0.25">
      <c r="A27" s="28" t="s">
        <v>628</v>
      </c>
      <c r="B27" s="27" t="s">
        <v>627</v>
      </c>
      <c r="C27" s="77">
        <v>0</v>
      </c>
      <c r="D27" s="77">
        <v>88828</v>
      </c>
      <c r="E27" s="77">
        <v>0</v>
      </c>
      <c r="F27" s="77">
        <v>0</v>
      </c>
      <c r="G27" s="77">
        <f t="shared" si="0"/>
        <v>-88828</v>
      </c>
    </row>
    <row r="28" spans="1:7" x14ac:dyDescent="0.25">
      <c r="A28" s="66" t="s">
        <v>729</v>
      </c>
      <c r="B28" s="65" t="s">
        <v>728</v>
      </c>
      <c r="C28" s="60">
        <v>620183679</v>
      </c>
      <c r="D28" s="60">
        <v>595223703.97000003</v>
      </c>
      <c r="E28" s="60">
        <v>0</v>
      </c>
      <c r="F28" s="60">
        <v>0</v>
      </c>
      <c r="G28" s="60">
        <f t="shared" si="0"/>
        <v>24959975.029999971</v>
      </c>
    </row>
    <row r="29" spans="1:7" x14ac:dyDescent="0.25">
      <c r="A29" s="28" t="s">
        <v>624</v>
      </c>
      <c r="B29" s="27" t="s">
        <v>623</v>
      </c>
      <c r="C29" s="77">
        <v>395570497</v>
      </c>
      <c r="D29" s="77">
        <v>395476267</v>
      </c>
      <c r="E29" s="77">
        <v>0</v>
      </c>
      <c r="F29" s="77">
        <v>0</v>
      </c>
      <c r="G29" s="77">
        <f t="shared" si="0"/>
        <v>94230</v>
      </c>
    </row>
    <row r="30" spans="1:7" x14ac:dyDescent="0.25">
      <c r="A30" s="28" t="s">
        <v>602</v>
      </c>
      <c r="B30" s="27" t="s">
        <v>601</v>
      </c>
      <c r="C30" s="77">
        <v>35596166</v>
      </c>
      <c r="D30" s="77">
        <v>30819682</v>
      </c>
      <c r="E30" s="77">
        <v>0</v>
      </c>
      <c r="F30" s="77">
        <v>0</v>
      </c>
      <c r="G30" s="77">
        <f t="shared" si="0"/>
        <v>4776484</v>
      </c>
    </row>
    <row r="31" spans="1:7" ht="20.399999999999999" x14ac:dyDescent="0.25">
      <c r="A31" s="28" t="s">
        <v>637</v>
      </c>
      <c r="B31" s="27" t="s">
        <v>636</v>
      </c>
      <c r="C31" s="77">
        <v>35170000</v>
      </c>
      <c r="D31" s="77">
        <v>34940480</v>
      </c>
      <c r="E31" s="77">
        <v>0</v>
      </c>
      <c r="F31" s="77">
        <v>0</v>
      </c>
      <c r="G31" s="77">
        <f t="shared" si="0"/>
        <v>229520</v>
      </c>
    </row>
    <row r="32" spans="1:7" x14ac:dyDescent="0.25">
      <c r="A32" s="28" t="s">
        <v>594</v>
      </c>
      <c r="B32" s="27" t="s">
        <v>593</v>
      </c>
      <c r="C32" s="77">
        <v>26632109</v>
      </c>
      <c r="D32" s="77">
        <v>29919686</v>
      </c>
      <c r="E32" s="77">
        <v>0</v>
      </c>
      <c r="F32" s="77">
        <v>0</v>
      </c>
      <c r="G32" s="77">
        <f t="shared" si="0"/>
        <v>-3287577</v>
      </c>
    </row>
    <row r="33" spans="1:7" x14ac:dyDescent="0.25">
      <c r="A33" s="28" t="s">
        <v>226</v>
      </c>
      <c r="B33" s="27" t="s">
        <v>225</v>
      </c>
      <c r="C33" s="77">
        <v>892000</v>
      </c>
      <c r="D33" s="77">
        <v>500275.65</v>
      </c>
      <c r="E33" s="77">
        <v>0</v>
      </c>
      <c r="F33" s="77">
        <v>0</v>
      </c>
      <c r="G33" s="77">
        <f t="shared" si="0"/>
        <v>391724.35</v>
      </c>
    </row>
    <row r="34" spans="1:7" x14ac:dyDescent="0.25">
      <c r="A34" s="28" t="s">
        <v>246</v>
      </c>
      <c r="B34" s="27" t="s">
        <v>245</v>
      </c>
      <c r="C34" s="77">
        <v>4013667</v>
      </c>
      <c r="D34" s="77">
        <v>1386379.5</v>
      </c>
      <c r="E34" s="77">
        <v>0</v>
      </c>
      <c r="F34" s="77">
        <v>0</v>
      </c>
      <c r="G34" s="77">
        <f t="shared" si="0"/>
        <v>2627287.5</v>
      </c>
    </row>
    <row r="35" spans="1:7" x14ac:dyDescent="0.25">
      <c r="A35" s="28" t="s">
        <v>222</v>
      </c>
      <c r="B35" s="27" t="s">
        <v>221</v>
      </c>
      <c r="C35" s="77">
        <v>0</v>
      </c>
      <c r="D35" s="77">
        <v>1718928</v>
      </c>
      <c r="E35" s="77">
        <v>0</v>
      </c>
      <c r="F35" s="77">
        <v>0</v>
      </c>
      <c r="G35" s="77">
        <f t="shared" si="0"/>
        <v>-1718928</v>
      </c>
    </row>
    <row r="36" spans="1:7" x14ac:dyDescent="0.25">
      <c r="A36" s="28" t="s">
        <v>240</v>
      </c>
      <c r="B36" s="27" t="s">
        <v>239</v>
      </c>
      <c r="C36" s="77">
        <v>360000</v>
      </c>
      <c r="D36" s="77">
        <v>176040.44</v>
      </c>
      <c r="E36" s="77">
        <v>0</v>
      </c>
      <c r="F36" s="77">
        <v>0</v>
      </c>
      <c r="G36" s="77">
        <f t="shared" si="0"/>
        <v>183959.56</v>
      </c>
    </row>
    <row r="37" spans="1:7" x14ac:dyDescent="0.25">
      <c r="A37" s="28" t="s">
        <v>250</v>
      </c>
      <c r="B37" s="27" t="s">
        <v>249</v>
      </c>
      <c r="C37" s="77">
        <v>0</v>
      </c>
      <c r="D37" s="77">
        <v>50400</v>
      </c>
      <c r="E37" s="77">
        <v>0</v>
      </c>
      <c r="F37" s="77">
        <v>0</v>
      </c>
      <c r="G37" s="77">
        <f t="shared" si="0"/>
        <v>-50400</v>
      </c>
    </row>
    <row r="38" spans="1:7" x14ac:dyDescent="0.25">
      <c r="A38" s="28" t="s">
        <v>242</v>
      </c>
      <c r="B38" s="27" t="s">
        <v>241</v>
      </c>
      <c r="C38" s="77">
        <v>13764500</v>
      </c>
      <c r="D38" s="77">
        <v>776862.8</v>
      </c>
      <c r="E38" s="77">
        <v>0</v>
      </c>
      <c r="F38" s="77">
        <v>0</v>
      </c>
      <c r="G38" s="77">
        <f t="shared" si="0"/>
        <v>12987637.199999999</v>
      </c>
    </row>
    <row r="39" spans="1:7" x14ac:dyDescent="0.25">
      <c r="A39" s="28" t="s">
        <v>236</v>
      </c>
      <c r="B39" s="27" t="s">
        <v>235</v>
      </c>
      <c r="C39" s="77">
        <v>17014560</v>
      </c>
      <c r="D39" s="77">
        <v>7905508.5499999998</v>
      </c>
      <c r="E39" s="77">
        <v>0</v>
      </c>
      <c r="F39" s="77">
        <v>0</v>
      </c>
      <c r="G39" s="77">
        <f t="shared" si="0"/>
        <v>9109051.4499999993</v>
      </c>
    </row>
    <row r="40" spans="1:7" x14ac:dyDescent="0.25">
      <c r="A40" s="28" t="s">
        <v>254</v>
      </c>
      <c r="B40" s="27" t="s">
        <v>253</v>
      </c>
      <c r="C40" s="77">
        <v>0</v>
      </c>
      <c r="D40" s="77">
        <v>0</v>
      </c>
      <c r="E40" s="77">
        <v>0</v>
      </c>
      <c r="F40" s="77">
        <v>0</v>
      </c>
      <c r="G40" s="77">
        <f t="shared" si="0"/>
        <v>0</v>
      </c>
    </row>
    <row r="41" spans="1:7" x14ac:dyDescent="0.25">
      <c r="A41" s="28" t="s">
        <v>228</v>
      </c>
      <c r="B41" s="27" t="s">
        <v>227</v>
      </c>
      <c r="C41" s="77">
        <v>587175</v>
      </c>
      <c r="D41" s="77">
        <v>806389.52</v>
      </c>
      <c r="E41" s="77">
        <v>0</v>
      </c>
      <c r="F41" s="77">
        <v>0</v>
      </c>
      <c r="G41" s="77">
        <f t="shared" si="0"/>
        <v>-219214.52000000002</v>
      </c>
    </row>
    <row r="42" spans="1:7" x14ac:dyDescent="0.25">
      <c r="A42" s="28" t="s">
        <v>238</v>
      </c>
      <c r="B42" s="27" t="s">
        <v>237</v>
      </c>
      <c r="C42" s="77">
        <v>6750000</v>
      </c>
      <c r="D42" s="77">
        <v>6785745.4100000001</v>
      </c>
      <c r="E42" s="77">
        <v>0</v>
      </c>
      <c r="F42" s="77">
        <v>0</v>
      </c>
      <c r="G42" s="77">
        <f t="shared" si="0"/>
        <v>-35745.410000000149</v>
      </c>
    </row>
    <row r="43" spans="1:7" x14ac:dyDescent="0.25">
      <c r="A43" s="28" t="s">
        <v>618</v>
      </c>
      <c r="B43" s="27" t="s">
        <v>617</v>
      </c>
      <c r="C43" s="77">
        <v>67140990</v>
      </c>
      <c r="D43" s="77">
        <v>67140990</v>
      </c>
      <c r="E43" s="77">
        <v>0</v>
      </c>
      <c r="F43" s="77">
        <v>0</v>
      </c>
      <c r="G43" s="77">
        <f t="shared" si="0"/>
        <v>0</v>
      </c>
    </row>
    <row r="44" spans="1:7" x14ac:dyDescent="0.25">
      <c r="A44" s="28" t="s">
        <v>608</v>
      </c>
      <c r="B44" s="27" t="s">
        <v>607</v>
      </c>
      <c r="C44" s="77">
        <v>174578</v>
      </c>
      <c r="D44" s="77">
        <v>174578</v>
      </c>
      <c r="E44" s="77">
        <v>0</v>
      </c>
      <c r="F44" s="77">
        <v>0</v>
      </c>
      <c r="G44" s="77">
        <f t="shared" si="0"/>
        <v>0</v>
      </c>
    </row>
    <row r="45" spans="1:7" x14ac:dyDescent="0.25">
      <c r="A45" s="28" t="s">
        <v>598</v>
      </c>
      <c r="B45" s="27" t="s">
        <v>597</v>
      </c>
      <c r="C45" s="77">
        <v>7987437</v>
      </c>
      <c r="D45" s="77">
        <v>7987437</v>
      </c>
      <c r="E45" s="77">
        <v>0</v>
      </c>
      <c r="F45" s="77">
        <v>0</v>
      </c>
      <c r="G45" s="77">
        <f t="shared" si="0"/>
        <v>0</v>
      </c>
    </row>
    <row r="46" spans="1:7" ht="20.399999999999999" x14ac:dyDescent="0.25">
      <c r="A46" s="28" t="s">
        <v>232</v>
      </c>
      <c r="B46" s="27" t="s">
        <v>231</v>
      </c>
      <c r="C46" s="77">
        <v>8500000</v>
      </c>
      <c r="D46" s="77">
        <v>8658054.0999999996</v>
      </c>
      <c r="E46" s="77">
        <v>0</v>
      </c>
      <c r="F46" s="77">
        <v>0</v>
      </c>
      <c r="G46" s="77">
        <f t="shared" si="0"/>
        <v>-158054.09999999963</v>
      </c>
    </row>
    <row r="47" spans="1:7" x14ac:dyDescent="0.25">
      <c r="A47" s="326" t="s">
        <v>248</v>
      </c>
      <c r="B47" s="327" t="s">
        <v>247</v>
      </c>
      <c r="C47" s="328">
        <v>30000</v>
      </c>
      <c r="D47" s="328">
        <v>0</v>
      </c>
      <c r="E47" s="328">
        <v>0</v>
      </c>
      <c r="F47" s="328">
        <v>0</v>
      </c>
      <c r="G47" s="328">
        <f t="shared" si="0"/>
        <v>30000</v>
      </c>
    </row>
    <row r="48" spans="1:7" x14ac:dyDescent="0.25">
      <c r="A48" s="81" t="s">
        <v>727</v>
      </c>
      <c r="B48" s="80" t="s">
        <v>726</v>
      </c>
      <c r="C48" s="59">
        <v>8350284</v>
      </c>
      <c r="D48" s="59">
        <v>7783353.8099999996</v>
      </c>
      <c r="E48" s="59">
        <v>0</v>
      </c>
      <c r="F48" s="59">
        <v>0</v>
      </c>
      <c r="G48" s="59">
        <f t="shared" si="0"/>
        <v>566930.19000000041</v>
      </c>
    </row>
    <row r="49" spans="1:7" x14ac:dyDescent="0.25">
      <c r="A49" s="28" t="s">
        <v>230</v>
      </c>
      <c r="B49" s="27" t="s">
        <v>229</v>
      </c>
      <c r="C49" s="77">
        <v>750000</v>
      </c>
      <c r="D49" s="77">
        <v>899887.37</v>
      </c>
      <c r="E49" s="77">
        <v>0</v>
      </c>
      <c r="F49" s="77">
        <v>0</v>
      </c>
      <c r="G49" s="77">
        <f t="shared" si="0"/>
        <v>-149887.37</v>
      </c>
    </row>
    <row r="50" spans="1:7" x14ac:dyDescent="0.25">
      <c r="A50" s="28" t="s">
        <v>234</v>
      </c>
      <c r="B50" s="27" t="s">
        <v>233</v>
      </c>
      <c r="C50" s="77">
        <v>7600284</v>
      </c>
      <c r="D50" s="77">
        <v>6883466.4400000004</v>
      </c>
      <c r="E50" s="77">
        <v>0</v>
      </c>
      <c r="F50" s="77">
        <v>0</v>
      </c>
      <c r="G50" s="77">
        <f t="shared" si="0"/>
        <v>716817.55999999959</v>
      </c>
    </row>
    <row r="51" spans="1:7" x14ac:dyDescent="0.25">
      <c r="A51" s="66" t="s">
        <v>725</v>
      </c>
      <c r="B51" s="65" t="s">
        <v>724</v>
      </c>
      <c r="C51" s="60">
        <v>500000</v>
      </c>
      <c r="D51" s="60">
        <v>2597076.65</v>
      </c>
      <c r="E51" s="60">
        <v>0</v>
      </c>
      <c r="F51" s="60">
        <v>0</v>
      </c>
      <c r="G51" s="60">
        <f t="shared" si="0"/>
        <v>-2097076.65</v>
      </c>
    </row>
    <row r="52" spans="1:7" x14ac:dyDescent="0.25">
      <c r="A52" s="28" t="s">
        <v>260</v>
      </c>
      <c r="B52" s="27" t="s">
        <v>259</v>
      </c>
      <c r="C52" s="77">
        <v>0</v>
      </c>
      <c r="D52" s="77">
        <v>1706866.46</v>
      </c>
      <c r="E52" s="77">
        <v>0</v>
      </c>
      <c r="F52" s="77">
        <v>0</v>
      </c>
      <c r="G52" s="77">
        <f t="shared" si="0"/>
        <v>-1706866.46</v>
      </c>
    </row>
    <row r="53" spans="1:7" ht="20.399999999999999" x14ac:dyDescent="0.25">
      <c r="A53" s="28" t="s">
        <v>264</v>
      </c>
      <c r="B53" s="27" t="s">
        <v>263</v>
      </c>
      <c r="C53" s="77">
        <v>500000</v>
      </c>
      <c r="D53" s="77">
        <v>860365.91</v>
      </c>
      <c r="E53" s="77">
        <v>0</v>
      </c>
      <c r="F53" s="77">
        <v>0</v>
      </c>
      <c r="G53" s="77">
        <f t="shared" si="0"/>
        <v>-360365.91000000003</v>
      </c>
    </row>
    <row r="54" spans="1:7" x14ac:dyDescent="0.25">
      <c r="A54" s="28" t="s">
        <v>244</v>
      </c>
      <c r="B54" s="27" t="s">
        <v>243</v>
      </c>
      <c r="C54" s="77">
        <v>0</v>
      </c>
      <c r="D54" s="77">
        <v>4466.53</v>
      </c>
      <c r="E54" s="77">
        <v>0</v>
      </c>
      <c r="F54" s="77">
        <v>0</v>
      </c>
      <c r="G54" s="77">
        <f t="shared" si="0"/>
        <v>-4466.53</v>
      </c>
    </row>
    <row r="55" spans="1:7" ht="20.399999999999999" x14ac:dyDescent="0.25">
      <c r="A55" s="28" t="s">
        <v>592</v>
      </c>
      <c r="B55" s="27" t="s">
        <v>591</v>
      </c>
      <c r="C55" s="77">
        <v>0</v>
      </c>
      <c r="D55" s="77">
        <v>25377.75</v>
      </c>
      <c r="E55" s="77">
        <v>0</v>
      </c>
      <c r="F55" s="77">
        <v>0</v>
      </c>
      <c r="G55" s="77">
        <f t="shared" si="0"/>
        <v>-25377.75</v>
      </c>
    </row>
    <row r="56" spans="1:7" ht="27" customHeight="1" x14ac:dyDescent="0.25">
      <c r="A56" s="607" t="s">
        <v>723</v>
      </c>
      <c r="B56" s="608"/>
      <c r="C56" s="60">
        <v>1655723510</v>
      </c>
      <c r="D56" s="60">
        <v>1610561099.4200001</v>
      </c>
      <c r="E56" s="60">
        <v>51613</v>
      </c>
      <c r="F56" s="60">
        <v>0</v>
      </c>
      <c r="G56" s="60">
        <f t="shared" si="0"/>
        <v>45110797.579999924</v>
      </c>
    </row>
    <row r="58" spans="1:7" ht="10.050000000000001" customHeight="1" x14ac:dyDescent="0.25">
      <c r="A58" s="43" t="s">
        <v>699</v>
      </c>
    </row>
    <row r="59" spans="1:7" ht="10.050000000000001" customHeight="1" x14ac:dyDescent="0.25">
      <c r="A59" s="43" t="s">
        <v>698</v>
      </c>
    </row>
  </sheetData>
  <mergeCells count="8">
    <mergeCell ref="A56:B56"/>
    <mergeCell ref="A1:F1"/>
    <mergeCell ref="A2:F2"/>
    <mergeCell ref="A3:G3"/>
    <mergeCell ref="A4:G4"/>
    <mergeCell ref="A5:G5"/>
    <mergeCell ref="A6:G6"/>
    <mergeCell ref="D7:F7"/>
  </mergeCells>
  <printOptions horizontalCentered="1"/>
  <pageMargins left="0.39370078740157477" right="0.39370078740157477" top="0.39370078740157477" bottom="0.39370078740157477" header="0.19685039370078738" footer="0.19685039370078738"/>
  <pageSetup paperSize="9" orientation="landscape" r:id="rId1"/>
  <rowBreaks count="1" manualBreakCount="1">
    <brk id="47"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topLeftCell="A7" workbookViewId="0">
      <selection activeCell="C20" sqref="C20"/>
    </sheetView>
  </sheetViews>
  <sheetFormatPr baseColWidth="10" defaultRowHeight="10.199999999999999" x14ac:dyDescent="0.25"/>
  <cols>
    <col min="1" max="1" width="10.77734375" style="3" customWidth="1"/>
    <col min="2" max="2" width="45.77734375" style="4" customWidth="1"/>
    <col min="3" max="6" width="15.77734375" style="3" customWidth="1"/>
    <col min="7" max="7" width="11.6640625" style="3" bestFit="1" customWidth="1"/>
    <col min="8" max="16384" width="11.5546875" style="3"/>
  </cols>
  <sheetData>
    <row r="1" spans="1:7" ht="13.2" x14ac:dyDescent="0.25">
      <c r="A1" s="449" t="s">
        <v>722</v>
      </c>
      <c r="B1" s="450"/>
      <c r="C1" s="450"/>
      <c r="D1" s="450"/>
      <c r="E1" s="450"/>
      <c r="F1" s="450"/>
      <c r="G1" s="45" t="s">
        <v>721</v>
      </c>
    </row>
    <row r="2" spans="1:7" ht="13.2" x14ac:dyDescent="0.25">
      <c r="A2" s="449" t="s">
        <v>720</v>
      </c>
      <c r="B2" s="450"/>
      <c r="C2" s="450"/>
      <c r="D2" s="450"/>
      <c r="E2" s="450"/>
      <c r="F2" s="450"/>
      <c r="G2" s="45" t="s">
        <v>719</v>
      </c>
    </row>
    <row r="3" spans="1:7" ht="13.2" x14ac:dyDescent="0.25">
      <c r="A3" s="488"/>
      <c r="B3" s="489"/>
      <c r="C3" s="489"/>
      <c r="D3" s="489"/>
      <c r="E3" s="489"/>
      <c r="F3" s="489"/>
      <c r="G3" s="489"/>
    </row>
    <row r="4" spans="1:7" ht="13.2" x14ac:dyDescent="0.25">
      <c r="A4" s="422" t="s">
        <v>718</v>
      </c>
      <c r="B4" s="489"/>
      <c r="C4" s="489"/>
      <c r="D4" s="489"/>
      <c r="E4" s="489"/>
      <c r="F4" s="489"/>
      <c r="G4" s="489"/>
    </row>
    <row r="5" spans="1:7" ht="13.2" x14ac:dyDescent="0.25">
      <c r="A5" s="422" t="s">
        <v>717</v>
      </c>
      <c r="B5" s="489"/>
      <c r="C5" s="489"/>
      <c r="D5" s="489"/>
      <c r="E5" s="489"/>
      <c r="F5" s="489"/>
      <c r="G5" s="489"/>
    </row>
    <row r="6" spans="1:7" ht="13.2" x14ac:dyDescent="0.25">
      <c r="A6" s="488"/>
      <c r="B6" s="489"/>
      <c r="C6" s="489"/>
      <c r="D6" s="489"/>
      <c r="E6" s="489"/>
      <c r="F6" s="489"/>
      <c r="G6" s="489"/>
    </row>
    <row r="7" spans="1:7" ht="13.2" x14ac:dyDescent="0.25">
      <c r="A7" s="57" t="s">
        <v>716</v>
      </c>
      <c r="B7" s="71" t="s">
        <v>142</v>
      </c>
      <c r="C7" s="48" t="s">
        <v>8</v>
      </c>
      <c r="D7" s="451" t="s">
        <v>715</v>
      </c>
      <c r="E7" s="450"/>
      <c r="F7" s="450"/>
      <c r="G7" s="48" t="s">
        <v>195</v>
      </c>
    </row>
    <row r="8" spans="1:7" x14ac:dyDescent="0.25">
      <c r="A8" s="56" t="s">
        <v>206</v>
      </c>
      <c r="B8" s="83"/>
      <c r="C8" s="44" t="s">
        <v>714</v>
      </c>
      <c r="D8" s="44" t="s">
        <v>10</v>
      </c>
      <c r="E8" s="44" t="s">
        <v>713</v>
      </c>
      <c r="F8" s="44" t="s">
        <v>9</v>
      </c>
      <c r="G8" s="44" t="s">
        <v>712</v>
      </c>
    </row>
    <row r="9" spans="1:7" x14ac:dyDescent="0.25">
      <c r="A9" s="82"/>
      <c r="B9" s="70"/>
      <c r="C9" s="82" t="s">
        <v>7</v>
      </c>
      <c r="D9" s="82"/>
      <c r="E9" s="82"/>
      <c r="F9" s="82"/>
      <c r="G9" s="82"/>
    </row>
    <row r="10" spans="1:7" x14ac:dyDescent="0.25">
      <c r="A10" s="81" t="s">
        <v>711</v>
      </c>
      <c r="B10" s="80" t="s">
        <v>710</v>
      </c>
      <c r="C10" s="59">
        <v>26550000</v>
      </c>
      <c r="D10" s="59">
        <v>26649317.960000001</v>
      </c>
      <c r="E10" s="59">
        <v>0</v>
      </c>
      <c r="F10" s="59">
        <v>0</v>
      </c>
      <c r="G10" s="59">
        <f t="shared" ref="G10:G24" si="0">C10-D10-E10-F10</f>
        <v>-99317.960000000894</v>
      </c>
    </row>
    <row r="11" spans="1:7" x14ac:dyDescent="0.25">
      <c r="A11" s="28" t="s">
        <v>262</v>
      </c>
      <c r="B11" s="27" t="s">
        <v>261</v>
      </c>
      <c r="C11" s="77">
        <v>2000000</v>
      </c>
      <c r="D11" s="77">
        <v>2128747.65</v>
      </c>
      <c r="E11" s="77">
        <v>0</v>
      </c>
      <c r="F11" s="77">
        <v>0</v>
      </c>
      <c r="G11" s="77">
        <f t="shared" si="0"/>
        <v>-128747.64999999991</v>
      </c>
    </row>
    <row r="12" spans="1:7" x14ac:dyDescent="0.25">
      <c r="A12" s="28" t="s">
        <v>688</v>
      </c>
      <c r="B12" s="27" t="s">
        <v>613</v>
      </c>
      <c r="C12" s="77">
        <v>0</v>
      </c>
      <c r="D12" s="77">
        <v>0</v>
      </c>
      <c r="E12" s="77">
        <v>0</v>
      </c>
      <c r="F12" s="77">
        <v>0</v>
      </c>
      <c r="G12" s="77">
        <f t="shared" si="0"/>
        <v>0</v>
      </c>
    </row>
    <row r="13" spans="1:7" x14ac:dyDescent="0.25">
      <c r="A13" s="28" t="s">
        <v>614</v>
      </c>
      <c r="B13" s="27" t="s">
        <v>613</v>
      </c>
      <c r="C13" s="77">
        <v>24550000</v>
      </c>
      <c r="D13" s="77">
        <v>24520570.309999999</v>
      </c>
      <c r="E13" s="77">
        <v>0</v>
      </c>
      <c r="F13" s="77">
        <v>0</v>
      </c>
      <c r="G13" s="77">
        <f t="shared" si="0"/>
        <v>29429.690000001341</v>
      </c>
    </row>
    <row r="14" spans="1:7" x14ac:dyDescent="0.25">
      <c r="A14" s="66" t="s">
        <v>709</v>
      </c>
      <c r="B14" s="65" t="s">
        <v>708</v>
      </c>
      <c r="C14" s="60">
        <f>SUM(C15:C21)</f>
        <v>10576140</v>
      </c>
      <c r="D14" s="60">
        <v>20987200.789999999</v>
      </c>
      <c r="E14" s="60">
        <v>0</v>
      </c>
      <c r="F14" s="60">
        <v>0</v>
      </c>
      <c r="G14" s="60">
        <f t="shared" si="0"/>
        <v>-10411060.789999999</v>
      </c>
    </row>
    <row r="15" spans="1:7" x14ac:dyDescent="0.25">
      <c r="A15" s="28" t="s">
        <v>258</v>
      </c>
      <c r="B15" s="27" t="s">
        <v>257</v>
      </c>
      <c r="C15" s="77">
        <v>0</v>
      </c>
      <c r="D15" s="77">
        <v>99350.15</v>
      </c>
      <c r="E15" s="77">
        <v>0</v>
      </c>
      <c r="F15" s="77">
        <v>0</v>
      </c>
      <c r="G15" s="77">
        <f t="shared" si="0"/>
        <v>-99350.15</v>
      </c>
    </row>
    <row r="16" spans="1:7" x14ac:dyDescent="0.25">
      <c r="A16" s="28" t="s">
        <v>252</v>
      </c>
      <c r="B16" s="27" t="s">
        <v>251</v>
      </c>
      <c r="C16" s="77">
        <v>0</v>
      </c>
      <c r="D16" s="77">
        <v>80000</v>
      </c>
      <c r="E16" s="77">
        <v>0</v>
      </c>
      <c r="F16" s="77">
        <v>0</v>
      </c>
      <c r="G16" s="77">
        <f t="shared" si="0"/>
        <v>-80000</v>
      </c>
    </row>
    <row r="17" spans="1:7" x14ac:dyDescent="0.25">
      <c r="A17" s="28" t="s">
        <v>604</v>
      </c>
      <c r="B17" s="27" t="s">
        <v>603</v>
      </c>
      <c r="C17" s="77">
        <v>0</v>
      </c>
      <c r="D17" s="77">
        <v>17968.48</v>
      </c>
      <c r="E17" s="77">
        <v>0</v>
      </c>
      <c r="F17" s="77">
        <v>0</v>
      </c>
      <c r="G17" s="77">
        <f t="shared" si="0"/>
        <v>-17968.48</v>
      </c>
    </row>
    <row r="18" spans="1:7" ht="20.399999999999999" x14ac:dyDescent="0.25">
      <c r="A18" s="28" t="s">
        <v>216</v>
      </c>
      <c r="B18" s="27" t="s">
        <v>215</v>
      </c>
      <c r="C18" s="77">
        <v>0</v>
      </c>
      <c r="D18" s="77">
        <v>5387940.4100000001</v>
      </c>
      <c r="E18" s="77">
        <v>0</v>
      </c>
      <c r="F18" s="77">
        <v>0</v>
      </c>
      <c r="G18" s="77">
        <f t="shared" si="0"/>
        <v>-5387940.4100000001</v>
      </c>
    </row>
    <row r="19" spans="1:7" ht="20.399999999999999" x14ac:dyDescent="0.25">
      <c r="A19" s="28" t="s">
        <v>606</v>
      </c>
      <c r="B19" s="27" t="s">
        <v>605</v>
      </c>
      <c r="C19" s="77">
        <v>0</v>
      </c>
      <c r="D19" s="77">
        <v>52270.17</v>
      </c>
      <c r="E19" s="77">
        <v>0</v>
      </c>
      <c r="F19" s="77">
        <v>0</v>
      </c>
      <c r="G19" s="77">
        <f t="shared" si="0"/>
        <v>-52270.17</v>
      </c>
    </row>
    <row r="20" spans="1:7" x14ac:dyDescent="0.25">
      <c r="A20" s="28" t="s">
        <v>639</v>
      </c>
      <c r="B20" s="27" t="s">
        <v>638</v>
      </c>
      <c r="C20" s="77">
        <v>10576140</v>
      </c>
      <c r="D20" s="77">
        <v>10576140</v>
      </c>
      <c r="E20" s="77">
        <v>0</v>
      </c>
      <c r="F20" s="77">
        <v>0</v>
      </c>
      <c r="G20" s="77">
        <f t="shared" si="0"/>
        <v>0</v>
      </c>
    </row>
    <row r="21" spans="1:7" x14ac:dyDescent="0.25">
      <c r="A21" s="28" t="s">
        <v>218</v>
      </c>
      <c r="B21" s="27" t="s">
        <v>217</v>
      </c>
      <c r="C21" s="77">
        <v>0</v>
      </c>
      <c r="D21" s="77">
        <v>4773531.58</v>
      </c>
      <c r="E21" s="77">
        <v>0</v>
      </c>
      <c r="F21" s="77">
        <v>0</v>
      </c>
      <c r="G21" s="77">
        <f t="shared" si="0"/>
        <v>-4773531.58</v>
      </c>
    </row>
    <row r="22" spans="1:7" x14ac:dyDescent="0.25">
      <c r="A22" s="66" t="s">
        <v>707</v>
      </c>
      <c r="B22" s="65" t="s">
        <v>706</v>
      </c>
      <c r="C22" s="60">
        <v>140000</v>
      </c>
      <c r="D22" s="60">
        <v>140000</v>
      </c>
      <c r="E22" s="79"/>
      <c r="F22" s="79"/>
      <c r="G22" s="60">
        <f t="shared" si="0"/>
        <v>0</v>
      </c>
    </row>
    <row r="23" spans="1:7" ht="20.399999999999999" x14ac:dyDescent="0.25">
      <c r="A23" s="28" t="s">
        <v>622</v>
      </c>
      <c r="B23" s="27" t="s">
        <v>621</v>
      </c>
      <c r="C23" s="77">
        <v>140000</v>
      </c>
      <c r="D23" s="77">
        <v>140000</v>
      </c>
      <c r="E23" s="78"/>
      <c r="F23" s="78"/>
      <c r="G23" s="77">
        <f t="shared" si="0"/>
        <v>0</v>
      </c>
    </row>
    <row r="24" spans="1:7" ht="27" customHeight="1" x14ac:dyDescent="0.25">
      <c r="A24" s="607" t="s">
        <v>705</v>
      </c>
      <c r="B24" s="608"/>
      <c r="C24" s="60">
        <f>pageca7125!C56+pageca7126!C10+pageca7126!C14+pageca7126!C22</f>
        <v>1692989650</v>
      </c>
      <c r="D24" s="60">
        <v>1658337618.1700001</v>
      </c>
      <c r="E24" s="60">
        <v>51613</v>
      </c>
      <c r="F24" s="60">
        <v>0</v>
      </c>
      <c r="G24" s="60">
        <f t="shared" si="0"/>
        <v>34600418.829999924</v>
      </c>
    </row>
    <row r="26" spans="1:7" x14ac:dyDescent="0.25">
      <c r="A26" s="76" t="s">
        <v>704</v>
      </c>
      <c r="B26" s="75" t="s">
        <v>703</v>
      </c>
      <c r="C26" s="73">
        <v>325664775</v>
      </c>
      <c r="D26" s="73">
        <v>281578085.48000002</v>
      </c>
      <c r="E26" s="73">
        <v>0</v>
      </c>
      <c r="F26" s="73">
        <v>0</v>
      </c>
      <c r="G26" s="73">
        <f t="shared" ref="G26:G34" si="1">C26-D26-E26-F26</f>
        <v>44086689.519999981</v>
      </c>
    </row>
    <row r="27" spans="1:7" x14ac:dyDescent="0.25">
      <c r="A27" s="22" t="s">
        <v>633</v>
      </c>
      <c r="B27" s="21" t="s">
        <v>159</v>
      </c>
      <c r="C27" s="74">
        <v>266650000</v>
      </c>
      <c r="D27" s="74">
        <v>247031146.75999999</v>
      </c>
      <c r="E27" s="74">
        <v>0</v>
      </c>
      <c r="F27" s="74">
        <v>0</v>
      </c>
      <c r="G27" s="74">
        <f t="shared" si="1"/>
        <v>19618853.24000001</v>
      </c>
    </row>
    <row r="28" spans="1:7" ht="20.399999999999999" x14ac:dyDescent="0.25">
      <c r="A28" s="22" t="s">
        <v>630</v>
      </c>
      <c r="B28" s="21" t="s">
        <v>629</v>
      </c>
      <c r="C28" s="74">
        <v>31510375</v>
      </c>
      <c r="D28" s="74">
        <v>31509791.18</v>
      </c>
      <c r="E28" s="74">
        <v>0</v>
      </c>
      <c r="F28" s="74">
        <v>0</v>
      </c>
      <c r="G28" s="74">
        <f t="shared" si="1"/>
        <v>583.82000000029802</v>
      </c>
    </row>
    <row r="29" spans="1:7" x14ac:dyDescent="0.25">
      <c r="A29" s="22" t="s">
        <v>687</v>
      </c>
      <c r="B29" s="21" t="s">
        <v>686</v>
      </c>
      <c r="C29" s="74">
        <v>0</v>
      </c>
      <c r="D29" s="74">
        <v>0</v>
      </c>
      <c r="E29" s="74">
        <v>0</v>
      </c>
      <c r="F29" s="74">
        <v>0</v>
      </c>
      <c r="G29" s="74">
        <f t="shared" si="1"/>
        <v>0</v>
      </c>
    </row>
    <row r="30" spans="1:7" x14ac:dyDescent="0.25">
      <c r="A30" s="22" t="s">
        <v>218</v>
      </c>
      <c r="B30" s="21" t="s">
        <v>217</v>
      </c>
      <c r="C30" s="74">
        <v>4400</v>
      </c>
      <c r="D30" s="74">
        <v>0</v>
      </c>
      <c r="E30" s="74">
        <v>0</v>
      </c>
      <c r="F30" s="74">
        <v>0</v>
      </c>
      <c r="G30" s="74">
        <f t="shared" si="1"/>
        <v>4400</v>
      </c>
    </row>
    <row r="31" spans="1:7" ht="20.399999999999999" x14ac:dyDescent="0.25">
      <c r="A31" s="22" t="s">
        <v>616</v>
      </c>
      <c r="B31" s="21" t="s">
        <v>615</v>
      </c>
      <c r="C31" s="74">
        <v>1800000</v>
      </c>
      <c r="D31" s="74">
        <v>1043782.09</v>
      </c>
      <c r="E31" s="74">
        <v>0</v>
      </c>
      <c r="F31" s="74">
        <v>0</v>
      </c>
      <c r="G31" s="74">
        <f t="shared" si="1"/>
        <v>756217.91</v>
      </c>
    </row>
    <row r="32" spans="1:7" x14ac:dyDescent="0.25">
      <c r="A32" s="22" t="s">
        <v>620</v>
      </c>
      <c r="B32" s="21" t="s">
        <v>619</v>
      </c>
      <c r="C32" s="74">
        <v>25700000</v>
      </c>
      <c r="D32" s="74">
        <v>1993365.45</v>
      </c>
      <c r="E32" s="74">
        <v>0</v>
      </c>
      <c r="F32" s="74">
        <v>0</v>
      </c>
      <c r="G32" s="74">
        <f t="shared" si="1"/>
        <v>23706634.550000001</v>
      </c>
    </row>
    <row r="33" spans="1:7" ht="27" customHeight="1" x14ac:dyDescent="0.25">
      <c r="A33" s="618" t="s">
        <v>702</v>
      </c>
      <c r="B33" s="619"/>
      <c r="C33" s="73">
        <v>325664775</v>
      </c>
      <c r="D33" s="73">
        <v>281578085.48000002</v>
      </c>
      <c r="E33" s="73">
        <v>0</v>
      </c>
      <c r="F33" s="73">
        <v>0</v>
      </c>
      <c r="G33" s="73">
        <f t="shared" si="1"/>
        <v>44086689.519999981</v>
      </c>
    </row>
    <row r="34" spans="1:7" ht="27" customHeight="1" x14ac:dyDescent="0.25">
      <c r="A34" s="609" t="s">
        <v>701</v>
      </c>
      <c r="B34" s="610"/>
      <c r="C34" s="59">
        <f>C24+C33</f>
        <v>2018654425</v>
      </c>
      <c r="D34" s="59">
        <v>1939915703.6500001</v>
      </c>
      <c r="E34" s="59">
        <v>51613</v>
      </c>
      <c r="F34" s="59">
        <v>0</v>
      </c>
      <c r="G34" s="59">
        <f t="shared" si="1"/>
        <v>78687108.349999905</v>
      </c>
    </row>
    <row r="35" spans="1:7" ht="13.2" x14ac:dyDescent="0.25">
      <c r="A35" s="617" t="s">
        <v>700</v>
      </c>
      <c r="B35" s="612"/>
      <c r="C35" s="315">
        <v>45121416.340000004</v>
      </c>
      <c r="D35" s="72"/>
      <c r="E35" s="72"/>
      <c r="F35" s="72"/>
      <c r="G35" s="72"/>
    </row>
    <row r="37" spans="1:7" ht="10.050000000000001" customHeight="1" x14ac:dyDescent="0.25">
      <c r="A37" s="43" t="s">
        <v>699</v>
      </c>
    </row>
    <row r="38" spans="1:7" ht="10.050000000000001" customHeight="1" x14ac:dyDescent="0.25">
      <c r="A38" s="43" t="s">
        <v>698</v>
      </c>
    </row>
  </sheetData>
  <mergeCells count="11">
    <mergeCell ref="A6:G6"/>
    <mergeCell ref="D7:F7"/>
    <mergeCell ref="A35:B35"/>
    <mergeCell ref="A34:B34"/>
    <mergeCell ref="A33:B33"/>
    <mergeCell ref="A24:B24"/>
    <mergeCell ref="A1:F1"/>
    <mergeCell ref="A2:F2"/>
    <mergeCell ref="A3:G3"/>
    <mergeCell ref="A4:G4"/>
    <mergeCell ref="A5:G5"/>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1"/>
  <dimension ref="A1:AS46"/>
  <sheetViews>
    <sheetView showGridLines="0" topLeftCell="A7" zoomScale="75" workbookViewId="0">
      <selection activeCell="R14" sqref="R14:S14"/>
    </sheetView>
  </sheetViews>
  <sheetFormatPr baseColWidth="10" defaultColWidth="11.44140625" defaultRowHeight="13.2" x14ac:dyDescent="0.25"/>
  <cols>
    <col min="1" max="1" width="6.33203125" style="237" customWidth="1"/>
    <col min="2" max="2" width="1.6640625" style="237" customWidth="1"/>
    <col min="3" max="10" width="3.44140625" style="237" customWidth="1"/>
    <col min="11" max="11" width="16" style="237" customWidth="1"/>
    <col min="12" max="13" width="21.6640625" style="237" customWidth="1"/>
    <col min="14" max="14" width="4" style="237" customWidth="1"/>
    <col min="15" max="15" width="7.44140625" style="237" customWidth="1"/>
    <col min="16" max="17" width="1.6640625" style="237" customWidth="1"/>
    <col min="18" max="18" width="14.33203125" style="237" customWidth="1"/>
    <col min="19" max="19" width="5.109375" style="237" customWidth="1"/>
    <col min="20" max="20" width="1.6640625" style="237" customWidth="1"/>
    <col min="21" max="16384" width="11.44140625" style="237"/>
  </cols>
  <sheetData>
    <row r="1" spans="1:45" s="278" customFormat="1" ht="29.25" customHeight="1" x14ac:dyDescent="0.25">
      <c r="A1" s="409" t="s">
        <v>1289</v>
      </c>
      <c r="B1" s="409"/>
      <c r="C1" s="410"/>
      <c r="D1" s="410"/>
      <c r="E1" s="410"/>
      <c r="F1" s="410"/>
      <c r="G1" s="410"/>
      <c r="H1" s="410"/>
      <c r="I1" s="410"/>
      <c r="J1" s="410"/>
      <c r="K1" s="410"/>
      <c r="L1" s="410"/>
      <c r="M1" s="410"/>
      <c r="N1" s="410"/>
      <c r="O1" s="410"/>
      <c r="P1" s="410"/>
      <c r="Q1" s="410"/>
      <c r="R1" s="410"/>
      <c r="S1" s="410"/>
      <c r="T1" s="410"/>
      <c r="U1" s="260"/>
      <c r="V1" s="260"/>
      <c r="W1" s="260"/>
      <c r="X1" s="260"/>
      <c r="Y1" s="260"/>
      <c r="Z1" s="260"/>
      <c r="AA1" s="260"/>
      <c r="AB1" s="280"/>
      <c r="AC1" s="280"/>
      <c r="AD1" s="280"/>
      <c r="AE1" s="280"/>
      <c r="AF1" s="280"/>
      <c r="AG1" s="280"/>
      <c r="AH1" s="280"/>
      <c r="AI1" s="280"/>
      <c r="AJ1" s="280"/>
      <c r="AK1" s="280"/>
      <c r="AL1" s="279"/>
      <c r="AM1" s="279"/>
      <c r="AN1" s="279"/>
      <c r="AO1" s="279"/>
      <c r="AP1" s="279"/>
      <c r="AQ1" s="279"/>
      <c r="AR1" s="279"/>
      <c r="AS1" s="279"/>
    </row>
    <row r="2" spans="1:45" s="278" customFormat="1" ht="7.5" customHeight="1" thickBot="1" x14ac:dyDescent="0.3">
      <c r="A2" s="260"/>
      <c r="B2" s="260"/>
      <c r="C2" s="237"/>
      <c r="D2" s="237"/>
      <c r="E2" s="237"/>
      <c r="F2" s="237"/>
      <c r="G2" s="237"/>
      <c r="H2" s="237"/>
      <c r="I2" s="237"/>
      <c r="J2" s="237"/>
      <c r="K2" s="260"/>
      <c r="L2" s="260"/>
      <c r="M2" s="260"/>
      <c r="N2" s="260"/>
      <c r="O2" s="260"/>
      <c r="P2" s="260"/>
      <c r="Q2" s="260"/>
      <c r="R2" s="260"/>
      <c r="S2" s="260"/>
      <c r="T2" s="260"/>
      <c r="U2" s="260"/>
      <c r="V2" s="260"/>
      <c r="W2" s="260"/>
      <c r="X2" s="260"/>
      <c r="Y2" s="260"/>
      <c r="Z2" s="260"/>
      <c r="AA2" s="260"/>
      <c r="AB2" s="280"/>
      <c r="AC2" s="280"/>
      <c r="AD2" s="280"/>
      <c r="AE2" s="280"/>
      <c r="AF2" s="280"/>
      <c r="AG2" s="280"/>
      <c r="AH2" s="280"/>
      <c r="AI2" s="280"/>
      <c r="AJ2" s="280"/>
      <c r="AK2" s="280"/>
      <c r="AL2" s="279"/>
      <c r="AM2" s="279"/>
      <c r="AN2" s="279"/>
      <c r="AO2" s="279"/>
      <c r="AP2" s="279"/>
      <c r="AQ2" s="279"/>
      <c r="AR2" s="279"/>
      <c r="AS2" s="279"/>
    </row>
    <row r="3" spans="1:45" s="269" customFormat="1" ht="20.25" customHeight="1" thickTop="1" x14ac:dyDescent="0.25">
      <c r="A3" s="277"/>
      <c r="B3" s="276"/>
      <c r="C3" s="276"/>
      <c r="D3" s="276"/>
      <c r="E3" s="276"/>
      <c r="F3" s="276"/>
      <c r="G3" s="276"/>
      <c r="H3" s="276"/>
      <c r="I3" s="276"/>
      <c r="J3" s="276"/>
      <c r="K3" s="276"/>
      <c r="L3" s="276"/>
      <c r="M3" s="276"/>
      <c r="N3" s="276"/>
      <c r="O3" s="276"/>
      <c r="P3" s="276"/>
      <c r="Q3" s="276"/>
      <c r="R3" s="276" t="s">
        <v>1147</v>
      </c>
      <c r="S3" s="276"/>
      <c r="T3" s="275"/>
      <c r="U3" s="270"/>
      <c r="V3" s="270"/>
      <c r="W3" s="270"/>
      <c r="X3" s="270"/>
      <c r="Y3" s="270"/>
      <c r="Z3" s="270"/>
      <c r="AA3" s="270"/>
      <c r="AB3" s="270"/>
      <c r="AC3" s="270"/>
      <c r="AD3" s="270"/>
      <c r="AE3" s="270"/>
      <c r="AF3" s="270"/>
      <c r="AG3" s="270"/>
      <c r="AH3" s="270"/>
      <c r="AI3" s="270"/>
      <c r="AJ3" s="270"/>
      <c r="AK3" s="270"/>
    </row>
    <row r="4" spans="1:45" s="269" customFormat="1" ht="20.25" customHeight="1" x14ac:dyDescent="0.25">
      <c r="A4" s="274"/>
      <c r="B4" s="273"/>
      <c r="C4" s="272"/>
      <c r="D4" s="272"/>
      <c r="E4" s="272"/>
      <c r="F4" s="272"/>
      <c r="G4" s="272"/>
      <c r="H4" s="272"/>
      <c r="I4" s="272"/>
      <c r="J4" s="272"/>
      <c r="K4" s="354" t="s">
        <v>1133</v>
      </c>
      <c r="L4" s="355"/>
      <c r="M4" s="356" t="s">
        <v>1146</v>
      </c>
      <c r="N4" s="356"/>
      <c r="O4" s="356"/>
      <c r="P4" s="356"/>
      <c r="Q4" s="356"/>
      <c r="R4" s="357"/>
      <c r="S4" s="357"/>
      <c r="T4" s="271"/>
      <c r="U4" s="270"/>
      <c r="V4" s="270"/>
      <c r="W4" s="270"/>
      <c r="X4" s="270"/>
      <c r="Y4" s="270"/>
      <c r="Z4" s="270"/>
      <c r="AA4" s="270"/>
      <c r="AB4" s="270"/>
      <c r="AC4" s="270"/>
      <c r="AD4" s="270"/>
      <c r="AE4" s="270"/>
      <c r="AF4" s="270"/>
      <c r="AG4" s="270"/>
      <c r="AH4" s="270"/>
      <c r="AI4" s="270"/>
      <c r="AJ4" s="270"/>
      <c r="AK4" s="270"/>
    </row>
    <row r="5" spans="1:45" s="253" customFormat="1" ht="14.25" customHeight="1" x14ac:dyDescent="0.25">
      <c r="A5" s="268"/>
      <c r="B5" s="266"/>
      <c r="C5" s="266"/>
      <c r="D5" s="266"/>
      <c r="E5" s="266"/>
      <c r="F5" s="266"/>
      <c r="G5" s="266"/>
      <c r="H5" s="266"/>
      <c r="I5" s="266"/>
      <c r="J5" s="266"/>
      <c r="K5" s="266"/>
      <c r="L5" s="266"/>
      <c r="M5" s="266"/>
      <c r="N5" s="266"/>
      <c r="O5" s="266"/>
      <c r="P5" s="266"/>
      <c r="Q5" s="266"/>
      <c r="R5" s="267">
        <v>2014</v>
      </c>
      <c r="S5" s="266"/>
      <c r="T5" s="265"/>
      <c r="U5" s="240"/>
      <c r="V5" s="240"/>
      <c r="W5" s="240"/>
      <c r="X5" s="240"/>
      <c r="Y5" s="240"/>
      <c r="Z5" s="240"/>
      <c r="AA5" s="240"/>
      <c r="AB5" s="238"/>
      <c r="AC5" s="238"/>
      <c r="AD5" s="238"/>
      <c r="AE5" s="238"/>
      <c r="AF5" s="238"/>
      <c r="AG5" s="238"/>
      <c r="AH5" s="238"/>
      <c r="AI5" s="238"/>
      <c r="AJ5" s="238"/>
      <c r="AK5" s="238"/>
    </row>
    <row r="6" spans="1:45" s="253" customFormat="1" ht="17.25" customHeight="1" thickBot="1" x14ac:dyDescent="0.3">
      <c r="A6" s="264"/>
      <c r="B6" s="263"/>
      <c r="C6" s="263"/>
      <c r="D6" s="263"/>
      <c r="E6" s="263"/>
      <c r="F6" s="263"/>
      <c r="G6" s="263"/>
      <c r="H6" s="263"/>
      <c r="I6" s="263"/>
      <c r="J6" s="263"/>
      <c r="K6" s="263"/>
      <c r="L6" s="263"/>
      <c r="M6" s="263"/>
      <c r="N6" s="263"/>
      <c r="O6" s="263"/>
      <c r="P6" s="263"/>
      <c r="Q6" s="263"/>
      <c r="R6" s="263"/>
      <c r="S6" s="263"/>
      <c r="T6" s="262"/>
      <c r="U6" s="240"/>
      <c r="V6" s="240"/>
      <c r="W6" s="240"/>
      <c r="X6" s="240"/>
      <c r="Y6" s="240"/>
      <c r="Z6" s="240"/>
      <c r="AA6" s="240"/>
      <c r="AB6" s="238"/>
      <c r="AC6" s="238"/>
      <c r="AD6" s="238"/>
      <c r="AE6" s="238"/>
      <c r="AF6" s="238"/>
      <c r="AG6" s="238"/>
      <c r="AH6" s="238"/>
      <c r="AI6" s="238"/>
      <c r="AJ6" s="238"/>
      <c r="AK6" s="238"/>
    </row>
    <row r="7" spans="1:45" s="238" customFormat="1" ht="10.5" customHeight="1" thickTop="1" thickBot="1" x14ac:dyDescent="0.3"/>
    <row r="8" spans="1:45" s="261" customFormat="1" ht="23.25" customHeight="1" thickBot="1" x14ac:dyDescent="0.3">
      <c r="A8" s="358" t="s">
        <v>1145</v>
      </c>
      <c r="B8" s="359"/>
      <c r="C8" s="359"/>
      <c r="D8" s="359"/>
      <c r="E8" s="359"/>
      <c r="F8" s="359"/>
      <c r="G8" s="359"/>
      <c r="H8" s="359"/>
      <c r="I8" s="359"/>
      <c r="J8" s="359"/>
      <c r="K8" s="359"/>
      <c r="L8" s="359"/>
      <c r="M8" s="359"/>
      <c r="N8" s="359"/>
      <c r="O8" s="359"/>
      <c r="P8" s="359"/>
      <c r="Q8" s="359"/>
      <c r="R8" s="360"/>
      <c r="S8" s="361" t="s">
        <v>1075</v>
      </c>
      <c r="T8" s="363"/>
    </row>
    <row r="9" spans="1:45" s="260" customFormat="1" ht="23.25" customHeight="1" thickBot="1" x14ac:dyDescent="0.3">
      <c r="A9" s="361" t="s">
        <v>1144</v>
      </c>
      <c r="B9" s="362"/>
      <c r="C9" s="362"/>
      <c r="D9" s="362"/>
      <c r="E9" s="362"/>
      <c r="F9" s="362"/>
      <c r="G9" s="362"/>
      <c r="H9" s="362"/>
      <c r="I9" s="362"/>
      <c r="J9" s="362"/>
      <c r="K9" s="362"/>
      <c r="L9" s="362"/>
      <c r="M9" s="362"/>
      <c r="N9" s="362"/>
      <c r="O9" s="362"/>
      <c r="P9" s="362"/>
      <c r="Q9" s="362"/>
      <c r="R9" s="363"/>
      <c r="S9" s="361">
        <v>1</v>
      </c>
      <c r="T9" s="363"/>
    </row>
    <row r="10" spans="1:45" s="238" customFormat="1" ht="14.25" customHeight="1" thickBot="1" x14ac:dyDescent="0.3">
      <c r="K10" s="253"/>
      <c r="L10" s="253"/>
      <c r="M10" s="253"/>
      <c r="N10" s="253"/>
      <c r="O10" s="253"/>
    </row>
    <row r="11" spans="1:45" s="240" customFormat="1" ht="20.25" customHeight="1" thickBot="1" x14ac:dyDescent="0.3">
      <c r="A11" s="413" t="s">
        <v>1143</v>
      </c>
      <c r="B11" s="362"/>
      <c r="C11" s="362"/>
      <c r="D11" s="362"/>
      <c r="E11" s="362"/>
      <c r="F11" s="362"/>
      <c r="G11" s="362"/>
      <c r="H11" s="362"/>
      <c r="I11" s="362"/>
      <c r="J11" s="362"/>
      <c r="K11" s="362"/>
      <c r="L11" s="362"/>
      <c r="M11" s="362"/>
      <c r="N11" s="362"/>
      <c r="O11" s="362"/>
      <c r="P11" s="362"/>
      <c r="Q11" s="362"/>
      <c r="R11" s="362"/>
      <c r="S11" s="362"/>
      <c r="T11" s="363"/>
    </row>
    <row r="12" spans="1:45" s="240" customFormat="1" ht="20.25" customHeight="1" thickBot="1" x14ac:dyDescent="0.3">
      <c r="A12" s="414"/>
      <c r="B12" s="414"/>
      <c r="C12" s="414"/>
      <c r="D12" s="414"/>
      <c r="E12" s="414"/>
      <c r="F12" s="414"/>
      <c r="G12" s="414"/>
      <c r="H12" s="414"/>
      <c r="I12" s="414"/>
      <c r="J12" s="414"/>
      <c r="K12" s="414"/>
      <c r="L12" s="259" t="s">
        <v>1129</v>
      </c>
      <c r="M12" s="391"/>
      <c r="N12" s="391"/>
      <c r="O12" s="391"/>
      <c r="P12" s="391"/>
      <c r="Q12" s="391"/>
      <c r="R12" s="392" t="s">
        <v>1129</v>
      </c>
      <c r="S12" s="393"/>
      <c r="T12" s="258"/>
    </row>
    <row r="13" spans="1:45" s="239" customFormat="1" ht="17.25" customHeight="1" x14ac:dyDescent="0.25">
      <c r="A13" s="387" t="s">
        <v>1142</v>
      </c>
      <c r="B13" s="387"/>
      <c r="C13" s="387"/>
      <c r="D13" s="387"/>
      <c r="E13" s="387"/>
      <c r="F13" s="387"/>
      <c r="G13" s="387"/>
      <c r="H13" s="387"/>
      <c r="I13" s="387"/>
      <c r="J13" s="387"/>
      <c r="K13" s="387"/>
      <c r="L13" s="329">
        <v>4889053</v>
      </c>
      <c r="M13" s="364" t="s">
        <v>1141</v>
      </c>
      <c r="N13" s="364"/>
      <c r="O13" s="364"/>
      <c r="P13" s="364"/>
      <c r="Q13" s="364"/>
      <c r="R13" s="382"/>
      <c r="S13" s="383"/>
      <c r="T13" s="245"/>
    </row>
    <row r="14" spans="1:45" s="239" customFormat="1" ht="17.25" customHeight="1" x14ac:dyDescent="0.25">
      <c r="A14" s="387" t="s">
        <v>1140</v>
      </c>
      <c r="B14" s="387"/>
      <c r="C14" s="387"/>
      <c r="D14" s="387"/>
      <c r="E14" s="387"/>
      <c r="F14" s="387"/>
      <c r="G14" s="387"/>
      <c r="H14" s="387"/>
      <c r="I14" s="387"/>
      <c r="J14" s="387"/>
      <c r="K14" s="387"/>
      <c r="L14" s="257"/>
      <c r="M14" s="364" t="s">
        <v>1139</v>
      </c>
      <c r="N14" s="364"/>
      <c r="O14" s="364"/>
      <c r="P14" s="364"/>
      <c r="Q14" s="364"/>
      <c r="R14" s="394">
        <v>2842077</v>
      </c>
      <c r="S14" s="395"/>
      <c r="T14" s="256"/>
    </row>
    <row r="15" spans="1:45" s="239" customFormat="1" ht="17.25" customHeight="1" x14ac:dyDescent="0.25">
      <c r="A15" s="387" t="s">
        <v>1138</v>
      </c>
      <c r="B15" s="387"/>
      <c r="C15" s="387"/>
      <c r="D15" s="387"/>
      <c r="E15" s="387"/>
      <c r="F15" s="387"/>
      <c r="G15" s="387"/>
      <c r="H15" s="387"/>
      <c r="I15" s="387"/>
      <c r="J15" s="387"/>
      <c r="K15" s="387"/>
      <c r="L15" s="257"/>
      <c r="M15" s="364" t="s">
        <v>1137</v>
      </c>
      <c r="N15" s="364"/>
      <c r="O15" s="364"/>
      <c r="P15" s="364"/>
      <c r="Q15" s="364"/>
      <c r="R15" s="382"/>
      <c r="S15" s="383"/>
      <c r="T15" s="256"/>
    </row>
    <row r="16" spans="1:45" s="239" customFormat="1" ht="17.25" customHeight="1" x14ac:dyDescent="0.25">
      <c r="A16" s="387"/>
      <c r="B16" s="387"/>
      <c r="C16" s="387"/>
      <c r="D16" s="387"/>
      <c r="E16" s="387"/>
      <c r="F16" s="387"/>
      <c r="G16" s="387"/>
      <c r="H16" s="387"/>
      <c r="I16" s="387"/>
      <c r="J16" s="387"/>
      <c r="K16" s="387"/>
      <c r="L16" s="257"/>
      <c r="M16" s="364" t="s">
        <v>1136</v>
      </c>
      <c r="N16" s="364"/>
      <c r="O16" s="364"/>
      <c r="P16" s="364"/>
      <c r="Q16" s="364"/>
      <c r="R16" s="382"/>
      <c r="S16" s="383"/>
      <c r="T16" s="256"/>
    </row>
    <row r="17" spans="1:20" s="239" customFormat="1" ht="17.25" customHeight="1" x14ac:dyDescent="0.25">
      <c r="A17" s="387"/>
      <c r="B17" s="387"/>
      <c r="C17" s="387"/>
      <c r="D17" s="387"/>
      <c r="E17" s="387"/>
      <c r="F17" s="387"/>
      <c r="G17" s="387"/>
      <c r="H17" s="387"/>
      <c r="I17" s="387"/>
      <c r="J17" s="387"/>
      <c r="K17" s="387"/>
      <c r="L17" s="257"/>
      <c r="M17" s="364" t="s">
        <v>1135</v>
      </c>
      <c r="N17" s="364"/>
      <c r="O17" s="364"/>
      <c r="P17" s="364"/>
      <c r="Q17" s="364"/>
      <c r="R17" s="382"/>
      <c r="S17" s="383"/>
      <c r="T17" s="256"/>
    </row>
    <row r="18" spans="1:20" s="239" customFormat="1" ht="17.25" customHeight="1" thickBot="1" x14ac:dyDescent="0.3">
      <c r="A18" s="412"/>
      <c r="B18" s="412"/>
      <c r="C18" s="412"/>
      <c r="D18" s="412"/>
      <c r="E18" s="412"/>
      <c r="F18" s="412"/>
      <c r="G18" s="412"/>
      <c r="H18" s="412"/>
      <c r="I18" s="412"/>
      <c r="J18" s="412"/>
      <c r="K18" s="412"/>
      <c r="L18" s="255"/>
      <c r="M18" s="372"/>
      <c r="N18" s="372"/>
      <c r="O18" s="372"/>
      <c r="P18" s="372"/>
      <c r="Q18" s="372"/>
      <c r="R18" s="370"/>
      <c r="S18" s="371"/>
      <c r="T18" s="254"/>
    </row>
    <row r="19" spans="1:20" s="238" customFormat="1" ht="10.5" customHeight="1" thickBot="1" x14ac:dyDescent="0.3">
      <c r="A19" s="253"/>
      <c r="B19" s="253"/>
      <c r="C19" s="253"/>
      <c r="D19" s="253"/>
      <c r="E19" s="253"/>
      <c r="K19" s="253"/>
      <c r="L19" s="253"/>
      <c r="M19" s="253"/>
      <c r="N19" s="253"/>
      <c r="O19" s="253"/>
    </row>
    <row r="20" spans="1:20" s="240" customFormat="1" ht="17.25" customHeight="1" thickTop="1" x14ac:dyDescent="0.25">
      <c r="A20" s="373" t="s">
        <v>1134</v>
      </c>
      <c r="B20" s="374"/>
      <c r="C20" s="374"/>
      <c r="D20" s="374"/>
      <c r="E20" s="374"/>
      <c r="F20" s="374"/>
      <c r="G20" s="374"/>
      <c r="H20" s="374"/>
      <c r="I20" s="374"/>
      <c r="J20" s="375"/>
      <c r="K20" s="374"/>
      <c r="L20" s="374"/>
      <c r="M20" s="374"/>
      <c r="N20" s="374"/>
      <c r="O20" s="374"/>
      <c r="P20" s="374"/>
      <c r="Q20" s="374"/>
      <c r="R20" s="374"/>
      <c r="S20" s="376"/>
      <c r="T20" s="377"/>
    </row>
    <row r="21" spans="1:20" s="250" customFormat="1" ht="47.25" customHeight="1" x14ac:dyDescent="0.25">
      <c r="A21" s="384"/>
      <c r="B21" s="385"/>
      <c r="C21" s="385"/>
      <c r="D21" s="385"/>
      <c r="E21" s="385"/>
      <c r="F21" s="385"/>
      <c r="G21" s="385"/>
      <c r="H21" s="385"/>
      <c r="I21" s="386"/>
      <c r="J21" s="252"/>
      <c r="K21" s="251"/>
      <c r="L21" s="388" t="s">
        <v>1133</v>
      </c>
      <c r="M21" s="411"/>
      <c r="N21" s="388" t="s">
        <v>1132</v>
      </c>
      <c r="O21" s="389"/>
      <c r="P21" s="389"/>
      <c r="Q21" s="389"/>
      <c r="R21" s="389"/>
      <c r="S21" s="389"/>
      <c r="T21" s="390"/>
    </row>
    <row r="22" spans="1:20" s="239" customFormat="1" ht="39" customHeight="1" thickBot="1" x14ac:dyDescent="0.3">
      <c r="A22" s="378" t="s">
        <v>1131</v>
      </c>
      <c r="B22" s="379"/>
      <c r="C22" s="379"/>
      <c r="D22" s="379"/>
      <c r="E22" s="379"/>
      <c r="F22" s="379"/>
      <c r="G22" s="379"/>
      <c r="H22" s="379"/>
      <c r="I22" s="379"/>
      <c r="J22" s="380"/>
      <c r="K22" s="381"/>
      <c r="L22" s="365" t="s">
        <v>1290</v>
      </c>
      <c r="M22" s="366"/>
      <c r="N22" s="367" t="s">
        <v>1291</v>
      </c>
      <c r="O22" s="368"/>
      <c r="P22" s="368"/>
      <c r="Q22" s="368"/>
      <c r="R22" s="368"/>
      <c r="S22" s="368"/>
      <c r="T22" s="369"/>
    </row>
    <row r="23" spans="1:20" ht="10.5" customHeight="1" thickTop="1" thickBot="1" x14ac:dyDescent="0.3">
      <c r="J23" s="415"/>
      <c r="K23" s="415"/>
    </row>
    <row r="24" spans="1:20" s="240" customFormat="1" ht="17.25" customHeight="1" x14ac:dyDescent="0.25">
      <c r="A24" s="249"/>
      <c r="B24" s="416" t="s">
        <v>1130</v>
      </c>
      <c r="C24" s="416"/>
      <c r="D24" s="416"/>
      <c r="E24" s="416"/>
      <c r="F24" s="416"/>
      <c r="G24" s="416"/>
      <c r="H24" s="416"/>
      <c r="I24" s="416"/>
      <c r="J24" s="416"/>
      <c r="K24" s="416"/>
      <c r="L24" s="416"/>
      <c r="M24" s="416"/>
      <c r="N24" s="417"/>
      <c r="O24" s="400" t="s">
        <v>1129</v>
      </c>
      <c r="P24" s="401"/>
      <c r="Q24" s="401"/>
      <c r="R24" s="401"/>
      <c r="S24" s="401"/>
      <c r="T24" s="248"/>
    </row>
    <row r="25" spans="1:20" s="239" customFormat="1" ht="17.25" customHeight="1" x14ac:dyDescent="0.25">
      <c r="A25" s="246" t="s">
        <v>1128</v>
      </c>
      <c r="B25" s="398" t="s">
        <v>1127</v>
      </c>
      <c r="C25" s="398"/>
      <c r="D25" s="398"/>
      <c r="E25" s="398"/>
      <c r="F25" s="398"/>
      <c r="G25" s="398"/>
      <c r="H25" s="398"/>
      <c r="I25" s="398"/>
      <c r="J25" s="398"/>
      <c r="K25" s="398"/>
      <c r="L25" s="398"/>
      <c r="M25" s="398"/>
      <c r="N25" s="398"/>
      <c r="O25" s="397" t="s">
        <v>1292</v>
      </c>
      <c r="P25" s="399"/>
      <c r="Q25" s="399"/>
      <c r="R25" s="399"/>
      <c r="S25" s="399"/>
      <c r="T25" s="247"/>
    </row>
    <row r="26" spans="1:20" s="239" customFormat="1" ht="17.25" customHeight="1" x14ac:dyDescent="0.25">
      <c r="A26" s="246" t="s">
        <v>1126</v>
      </c>
      <c r="B26" s="398" t="s">
        <v>1125</v>
      </c>
      <c r="C26" s="398"/>
      <c r="D26" s="398"/>
      <c r="E26" s="398"/>
      <c r="F26" s="398"/>
      <c r="G26" s="398"/>
      <c r="H26" s="398"/>
      <c r="I26" s="398"/>
      <c r="J26" s="398"/>
      <c r="K26" s="398"/>
      <c r="L26" s="398"/>
      <c r="M26" s="398"/>
      <c r="N26" s="398"/>
      <c r="O26" s="396" t="s">
        <v>1293</v>
      </c>
      <c r="P26" s="396"/>
      <c r="Q26" s="396"/>
      <c r="R26" s="396"/>
      <c r="S26" s="397"/>
      <c r="T26" s="245"/>
    </row>
    <row r="27" spans="1:20" s="239" customFormat="1" ht="17.25" customHeight="1" x14ac:dyDescent="0.25">
      <c r="A27" s="246" t="s">
        <v>1124</v>
      </c>
      <c r="B27" s="398" t="s">
        <v>1123</v>
      </c>
      <c r="C27" s="398"/>
      <c r="D27" s="398"/>
      <c r="E27" s="398"/>
      <c r="F27" s="398"/>
      <c r="G27" s="398"/>
      <c r="H27" s="398"/>
      <c r="I27" s="398"/>
      <c r="J27" s="398"/>
      <c r="K27" s="398"/>
      <c r="L27" s="398"/>
      <c r="M27" s="398"/>
      <c r="N27" s="398"/>
      <c r="O27" s="396" t="s">
        <v>1294</v>
      </c>
      <c r="P27" s="396"/>
      <c r="Q27" s="396"/>
      <c r="R27" s="396"/>
      <c r="S27" s="397"/>
      <c r="T27" s="245"/>
    </row>
    <row r="28" spans="1:20" s="239" customFormat="1" ht="17.25" customHeight="1" x14ac:dyDescent="0.25">
      <c r="A28" s="246" t="s">
        <v>1122</v>
      </c>
      <c r="B28" s="398" t="s">
        <v>1121</v>
      </c>
      <c r="C28" s="398"/>
      <c r="D28" s="398"/>
      <c r="E28" s="398"/>
      <c r="F28" s="398"/>
      <c r="G28" s="398"/>
      <c r="H28" s="398"/>
      <c r="I28" s="398"/>
      <c r="J28" s="398"/>
      <c r="K28" s="398"/>
      <c r="L28" s="398"/>
      <c r="M28" s="398"/>
      <c r="N28" s="398"/>
      <c r="O28" s="396" t="s">
        <v>1295</v>
      </c>
      <c r="P28" s="396"/>
      <c r="Q28" s="396"/>
      <c r="R28" s="396"/>
      <c r="S28" s="397"/>
      <c r="T28" s="245"/>
    </row>
    <row r="29" spans="1:20" s="239" customFormat="1" ht="17.25" customHeight="1" x14ac:dyDescent="0.25">
      <c r="A29" s="246" t="s">
        <v>1120</v>
      </c>
      <c r="B29" s="398" t="s">
        <v>1119</v>
      </c>
      <c r="C29" s="398"/>
      <c r="D29" s="398"/>
      <c r="E29" s="398"/>
      <c r="F29" s="398"/>
      <c r="G29" s="398"/>
      <c r="H29" s="398"/>
      <c r="I29" s="398"/>
      <c r="J29" s="398"/>
      <c r="K29" s="398"/>
      <c r="L29" s="398"/>
      <c r="M29" s="398"/>
      <c r="N29" s="398"/>
      <c r="O29" s="396" t="s">
        <v>1296</v>
      </c>
      <c r="P29" s="396"/>
      <c r="Q29" s="396"/>
      <c r="R29" s="396"/>
      <c r="S29" s="397"/>
      <c r="T29" s="245"/>
    </row>
    <row r="30" spans="1:20" s="239" customFormat="1" ht="17.25" customHeight="1" x14ac:dyDescent="0.25">
      <c r="A30" s="246" t="s">
        <v>1118</v>
      </c>
      <c r="B30" s="398" t="s">
        <v>1117</v>
      </c>
      <c r="C30" s="398"/>
      <c r="D30" s="398"/>
      <c r="E30" s="398"/>
      <c r="F30" s="398"/>
      <c r="G30" s="398"/>
      <c r="H30" s="398"/>
      <c r="I30" s="398"/>
      <c r="J30" s="398"/>
      <c r="K30" s="398"/>
      <c r="L30" s="398"/>
      <c r="M30" s="398"/>
      <c r="N30" s="398"/>
      <c r="O30" s="396" t="s">
        <v>1297</v>
      </c>
      <c r="P30" s="396"/>
      <c r="Q30" s="396"/>
      <c r="R30" s="396"/>
      <c r="S30" s="397"/>
      <c r="T30" s="245"/>
    </row>
    <row r="31" spans="1:20" s="239" customFormat="1" ht="17.25" customHeight="1" x14ac:dyDescent="0.25">
      <c r="A31" s="246" t="s">
        <v>1116</v>
      </c>
      <c r="B31" s="398" t="s">
        <v>1115</v>
      </c>
      <c r="C31" s="398"/>
      <c r="D31" s="398"/>
      <c r="E31" s="398"/>
      <c r="F31" s="398"/>
      <c r="G31" s="398"/>
      <c r="H31" s="398"/>
      <c r="I31" s="398"/>
      <c r="J31" s="398"/>
      <c r="K31" s="398"/>
      <c r="L31" s="398"/>
      <c r="M31" s="398"/>
      <c r="N31" s="398"/>
      <c r="O31" s="396" t="s">
        <v>1298</v>
      </c>
      <c r="P31" s="396"/>
      <c r="Q31" s="396"/>
      <c r="R31" s="396"/>
      <c r="S31" s="397"/>
      <c r="T31" s="245"/>
    </row>
    <row r="32" spans="1:20" s="239" customFormat="1" ht="17.25" customHeight="1" x14ac:dyDescent="0.25">
      <c r="A32" s="246" t="s">
        <v>1114</v>
      </c>
      <c r="B32" s="398" t="s">
        <v>1113</v>
      </c>
      <c r="C32" s="398"/>
      <c r="D32" s="398"/>
      <c r="E32" s="398"/>
      <c r="F32" s="398"/>
      <c r="G32" s="398"/>
      <c r="H32" s="398"/>
      <c r="I32" s="398"/>
      <c r="J32" s="398"/>
      <c r="K32" s="398"/>
      <c r="L32" s="398"/>
      <c r="M32" s="398"/>
      <c r="N32" s="398"/>
      <c r="O32" s="396"/>
      <c r="P32" s="396"/>
      <c r="Q32" s="396"/>
      <c r="R32" s="396"/>
      <c r="S32" s="397"/>
      <c r="T32" s="245"/>
    </row>
    <row r="33" spans="1:21" s="239" customFormat="1" ht="32.25" customHeight="1" x14ac:dyDescent="0.25">
      <c r="A33" s="246" t="s">
        <v>1112</v>
      </c>
      <c r="B33" s="408" t="s">
        <v>1111</v>
      </c>
      <c r="C33" s="408"/>
      <c r="D33" s="408"/>
      <c r="E33" s="408"/>
      <c r="F33" s="408"/>
      <c r="G33" s="408"/>
      <c r="H33" s="408"/>
      <c r="I33" s="408"/>
      <c r="J33" s="408"/>
      <c r="K33" s="408"/>
      <c r="L33" s="408"/>
      <c r="M33" s="408"/>
      <c r="N33" s="408"/>
      <c r="O33" s="396" t="s">
        <v>1299</v>
      </c>
      <c r="P33" s="396"/>
      <c r="Q33" s="396"/>
      <c r="R33" s="396"/>
      <c r="S33" s="397"/>
      <c r="T33" s="245"/>
    </row>
    <row r="34" spans="1:21" s="239" customFormat="1" ht="17.25" customHeight="1" x14ac:dyDescent="0.25">
      <c r="A34" s="246" t="s">
        <v>181</v>
      </c>
      <c r="B34" s="398" t="s">
        <v>1110</v>
      </c>
      <c r="C34" s="398"/>
      <c r="D34" s="398"/>
      <c r="E34" s="398"/>
      <c r="F34" s="398"/>
      <c r="G34" s="398"/>
      <c r="H34" s="398"/>
      <c r="I34" s="398"/>
      <c r="J34" s="398"/>
      <c r="K34" s="398"/>
      <c r="L34" s="398"/>
      <c r="M34" s="398"/>
      <c r="N34" s="398"/>
      <c r="O34" s="396" t="s">
        <v>1300</v>
      </c>
      <c r="P34" s="396"/>
      <c r="Q34" s="396"/>
      <c r="R34" s="396"/>
      <c r="S34" s="397"/>
      <c r="T34" s="245"/>
    </row>
    <row r="35" spans="1:21" s="239" customFormat="1" ht="17.25" customHeight="1" x14ac:dyDescent="0.25">
      <c r="A35" s="246" t="s">
        <v>1109</v>
      </c>
      <c r="B35" s="398" t="s">
        <v>1108</v>
      </c>
      <c r="C35" s="398"/>
      <c r="D35" s="398"/>
      <c r="E35" s="398"/>
      <c r="F35" s="398"/>
      <c r="G35" s="398"/>
      <c r="H35" s="398"/>
      <c r="I35" s="398"/>
      <c r="J35" s="398"/>
      <c r="K35" s="398"/>
      <c r="L35" s="398"/>
      <c r="M35" s="398"/>
      <c r="N35" s="398"/>
      <c r="O35" s="396" t="s">
        <v>1301</v>
      </c>
      <c r="P35" s="396"/>
      <c r="Q35" s="396"/>
      <c r="R35" s="396"/>
      <c r="S35" s="397"/>
      <c r="T35" s="245"/>
    </row>
    <row r="36" spans="1:21" s="238" customFormat="1" ht="17.25" customHeight="1" thickBot="1" x14ac:dyDescent="0.3">
      <c r="A36" s="244"/>
      <c r="B36" s="403" t="s">
        <v>1107</v>
      </c>
      <c r="C36" s="403"/>
      <c r="D36" s="403"/>
      <c r="E36" s="403"/>
      <c r="F36" s="403"/>
      <c r="G36" s="403"/>
      <c r="H36" s="403"/>
      <c r="I36" s="403"/>
      <c r="J36" s="403"/>
      <c r="K36" s="403"/>
      <c r="L36" s="403"/>
      <c r="M36" s="403"/>
      <c r="N36" s="403"/>
      <c r="O36" s="404"/>
      <c r="P36" s="404"/>
      <c r="Q36" s="404"/>
      <c r="R36" s="404"/>
      <c r="S36" s="405"/>
      <c r="T36" s="243"/>
    </row>
    <row r="37" spans="1:21" s="239" customFormat="1" ht="14.25" customHeight="1" x14ac:dyDescent="0.25">
      <c r="A37" s="406"/>
      <c r="B37" s="407"/>
      <c r="C37" s="407"/>
      <c r="D37" s="407"/>
      <c r="E37" s="407"/>
      <c r="F37" s="407"/>
      <c r="G37" s="407"/>
      <c r="H37" s="407"/>
      <c r="I37" s="407"/>
      <c r="J37" s="407"/>
      <c r="K37" s="407"/>
      <c r="L37" s="407"/>
      <c r="M37" s="407"/>
      <c r="N37" s="407"/>
      <c r="O37" s="407"/>
      <c r="P37" s="407"/>
      <c r="Q37" s="407"/>
      <c r="R37" s="407"/>
      <c r="S37" s="237"/>
      <c r="T37" s="237"/>
    </row>
    <row r="38" spans="1:21" s="242" customFormat="1" ht="35.25" customHeight="1" x14ac:dyDescent="0.25">
      <c r="A38" s="402" t="s">
        <v>1106</v>
      </c>
      <c r="B38" s="402"/>
      <c r="C38" s="402"/>
      <c r="D38" s="402"/>
      <c r="E38" s="402"/>
      <c r="F38" s="402"/>
      <c r="G38" s="402"/>
      <c r="H38" s="402"/>
      <c r="I38" s="402"/>
      <c r="J38" s="402"/>
      <c r="K38" s="402"/>
      <c r="L38" s="402"/>
      <c r="M38" s="402"/>
      <c r="N38" s="402"/>
      <c r="O38" s="402"/>
      <c r="P38" s="402"/>
      <c r="Q38" s="402"/>
      <c r="R38" s="402"/>
    </row>
    <row r="39" spans="1:21" s="242" customFormat="1" ht="16.5" customHeight="1" x14ac:dyDescent="0.25">
      <c r="A39" s="402" t="s">
        <v>1105</v>
      </c>
      <c r="B39" s="402"/>
      <c r="C39" s="402"/>
      <c r="D39" s="402"/>
      <c r="E39" s="402"/>
      <c r="F39" s="402"/>
      <c r="G39" s="402"/>
      <c r="H39" s="402"/>
      <c r="I39" s="402"/>
      <c r="J39" s="402"/>
      <c r="K39" s="402"/>
      <c r="L39" s="402"/>
      <c r="M39" s="402"/>
      <c r="N39" s="402"/>
      <c r="O39" s="402"/>
      <c r="P39" s="402"/>
      <c r="Q39" s="402"/>
      <c r="R39" s="402"/>
    </row>
    <row r="40" spans="1:21" s="240" customFormat="1" ht="20.25" customHeight="1" x14ac:dyDescent="0.25">
      <c r="A40" s="238"/>
      <c r="B40" s="238"/>
      <c r="C40" s="241"/>
      <c r="D40" s="241"/>
      <c r="E40" s="238"/>
      <c r="F40" s="238" t="s">
        <v>1104</v>
      </c>
      <c r="G40" s="238"/>
      <c r="H40" s="238"/>
      <c r="I40" s="238"/>
      <c r="J40" s="238"/>
      <c r="K40" s="238"/>
      <c r="L40" s="238"/>
      <c r="M40" s="238"/>
      <c r="N40" s="238"/>
      <c r="O40" s="238"/>
      <c r="P40" s="238"/>
      <c r="Q40" s="238"/>
      <c r="R40" s="238"/>
      <c r="S40" s="238"/>
      <c r="T40" s="238"/>
      <c r="U40" s="238"/>
    </row>
    <row r="41" spans="1:21" s="239" customFormat="1" ht="17.25" customHeight="1" x14ac:dyDescent="0.25">
      <c r="A41" s="237"/>
      <c r="B41" s="237"/>
      <c r="C41" s="237"/>
      <c r="D41" s="237"/>
      <c r="E41" s="237"/>
      <c r="F41" s="237"/>
      <c r="G41" s="237"/>
      <c r="H41" s="237"/>
      <c r="I41" s="237"/>
      <c r="J41" s="237"/>
      <c r="K41" s="237"/>
      <c r="L41" s="237"/>
      <c r="M41" s="237"/>
      <c r="N41" s="237"/>
      <c r="O41" s="237"/>
      <c r="P41" s="237"/>
      <c r="Q41" s="237"/>
      <c r="R41" s="237"/>
      <c r="S41" s="237"/>
      <c r="T41" s="237"/>
      <c r="U41" s="237"/>
    </row>
    <row r="42" spans="1:21" s="239" customFormat="1" ht="17.25" customHeight="1" x14ac:dyDescent="0.25">
      <c r="A42" s="237"/>
      <c r="B42" s="237"/>
      <c r="C42" s="237"/>
      <c r="D42" s="237"/>
      <c r="E42" s="237"/>
      <c r="F42" s="237"/>
      <c r="G42" s="237"/>
      <c r="H42" s="237"/>
      <c r="I42" s="237"/>
      <c r="J42" s="237"/>
      <c r="K42" s="237"/>
      <c r="L42" s="237"/>
      <c r="M42" s="237"/>
      <c r="N42" s="237"/>
      <c r="O42" s="237"/>
      <c r="P42" s="237"/>
      <c r="Q42" s="237"/>
      <c r="R42" s="237"/>
      <c r="S42" s="237"/>
      <c r="T42" s="237"/>
      <c r="U42" s="237"/>
    </row>
    <row r="43" spans="1:21" s="239" customFormat="1" ht="17.25" customHeight="1" x14ac:dyDescent="0.25">
      <c r="A43" s="237"/>
      <c r="B43" s="237"/>
      <c r="C43" s="237"/>
      <c r="D43" s="237"/>
      <c r="E43" s="237"/>
      <c r="F43" s="237"/>
      <c r="G43" s="237"/>
      <c r="H43" s="237"/>
      <c r="I43" s="237"/>
      <c r="J43" s="237"/>
      <c r="K43" s="237"/>
      <c r="L43" s="237"/>
      <c r="M43" s="237"/>
      <c r="N43" s="237"/>
      <c r="O43" s="237"/>
      <c r="P43" s="237"/>
      <c r="Q43" s="237"/>
      <c r="R43" s="237"/>
      <c r="S43" s="237"/>
      <c r="T43" s="237"/>
      <c r="U43" s="237"/>
    </row>
    <row r="44" spans="1:21" s="238" customFormat="1" ht="17.25" customHeight="1" x14ac:dyDescent="0.25">
      <c r="A44" s="237"/>
      <c r="B44" s="237"/>
      <c r="C44" s="237"/>
      <c r="D44" s="237"/>
      <c r="E44" s="237"/>
      <c r="F44" s="237"/>
      <c r="G44" s="237"/>
      <c r="H44" s="237"/>
      <c r="I44" s="237"/>
      <c r="J44" s="237"/>
      <c r="K44" s="237"/>
      <c r="L44" s="237"/>
      <c r="M44" s="237"/>
      <c r="N44" s="237"/>
      <c r="O44" s="237"/>
      <c r="P44" s="237"/>
      <c r="Q44" s="237"/>
      <c r="R44" s="237"/>
      <c r="S44" s="237"/>
      <c r="T44" s="237"/>
      <c r="U44" s="237"/>
    </row>
    <row r="45" spans="1:21" s="238" customFormat="1" ht="9" customHeight="1" x14ac:dyDescent="0.25">
      <c r="A45" s="237"/>
      <c r="B45" s="237"/>
      <c r="C45" s="237"/>
      <c r="D45" s="237"/>
      <c r="E45" s="237"/>
      <c r="F45" s="237"/>
      <c r="G45" s="237"/>
      <c r="H45" s="237"/>
      <c r="I45" s="237"/>
      <c r="J45" s="237"/>
      <c r="K45" s="237"/>
      <c r="L45" s="237"/>
      <c r="M45" s="237"/>
      <c r="N45" s="237"/>
      <c r="O45" s="237"/>
      <c r="P45" s="237"/>
      <c r="Q45" s="237"/>
      <c r="R45" s="237"/>
      <c r="S45" s="237"/>
      <c r="T45" s="237"/>
      <c r="U45" s="237"/>
    </row>
    <row r="46" spans="1:21" s="238" customFormat="1" ht="17.25" customHeight="1" x14ac:dyDescent="0.25">
      <c r="A46" s="237"/>
      <c r="B46" s="237"/>
      <c r="C46" s="237"/>
      <c r="D46" s="237"/>
      <c r="E46" s="237"/>
      <c r="F46" s="237"/>
      <c r="G46" s="237"/>
      <c r="H46" s="237"/>
      <c r="I46" s="237"/>
      <c r="J46" s="237"/>
      <c r="K46" s="237"/>
      <c r="L46" s="237"/>
      <c r="M46" s="237"/>
      <c r="N46" s="237"/>
      <c r="O46" s="237"/>
      <c r="P46" s="237"/>
      <c r="Q46" s="237"/>
      <c r="R46" s="237"/>
      <c r="S46" s="237"/>
      <c r="T46" s="237"/>
      <c r="U46" s="237"/>
    </row>
  </sheetData>
  <mergeCells count="66">
    <mergeCell ref="A39:R39"/>
    <mergeCell ref="A1:T1"/>
    <mergeCell ref="L21:M21"/>
    <mergeCell ref="A18:K18"/>
    <mergeCell ref="A11:T11"/>
    <mergeCell ref="A13:K13"/>
    <mergeCell ref="A14:K14"/>
    <mergeCell ref="A12:K12"/>
    <mergeCell ref="B26:N26"/>
    <mergeCell ref="J23:K23"/>
    <mergeCell ref="B28:N28"/>
    <mergeCell ref="O31:S31"/>
    <mergeCell ref="O28:S28"/>
    <mergeCell ref="B24:N24"/>
    <mergeCell ref="B25:N25"/>
    <mergeCell ref="B30:N30"/>
    <mergeCell ref="O27:S27"/>
    <mergeCell ref="O26:S26"/>
    <mergeCell ref="B27:N27"/>
    <mergeCell ref="A37:R37"/>
    <mergeCell ref="B33:N33"/>
    <mergeCell ref="B34:N34"/>
    <mergeCell ref="O33:S33"/>
    <mergeCell ref="O34:S34"/>
    <mergeCell ref="A38:R38"/>
    <mergeCell ref="B35:N35"/>
    <mergeCell ref="B36:N36"/>
    <mergeCell ref="O36:S36"/>
    <mergeCell ref="O35:S35"/>
    <mergeCell ref="M12:Q12"/>
    <mergeCell ref="R12:S12"/>
    <mergeCell ref="R14:S14"/>
    <mergeCell ref="R13:S13"/>
    <mergeCell ref="O32:S32"/>
    <mergeCell ref="O30:S30"/>
    <mergeCell ref="O29:S29"/>
    <mergeCell ref="B31:N31"/>
    <mergeCell ref="B32:N32"/>
    <mergeCell ref="B29:N29"/>
    <mergeCell ref="A17:K17"/>
    <mergeCell ref="R15:S15"/>
    <mergeCell ref="A15:K15"/>
    <mergeCell ref="O25:S25"/>
    <mergeCell ref="O24:S24"/>
    <mergeCell ref="R17:S17"/>
    <mergeCell ref="M13:Q13"/>
    <mergeCell ref="M14:Q14"/>
    <mergeCell ref="M15:Q15"/>
    <mergeCell ref="M16:Q16"/>
    <mergeCell ref="L22:M22"/>
    <mergeCell ref="N22:T22"/>
    <mergeCell ref="R18:S18"/>
    <mergeCell ref="M18:Q18"/>
    <mergeCell ref="A20:T20"/>
    <mergeCell ref="A22:K22"/>
    <mergeCell ref="R16:S16"/>
    <mergeCell ref="M17:Q17"/>
    <mergeCell ref="A21:I21"/>
    <mergeCell ref="A16:K16"/>
    <mergeCell ref="N21:T21"/>
    <mergeCell ref="K4:L4"/>
    <mergeCell ref="M4:S4"/>
    <mergeCell ref="A8:R8"/>
    <mergeCell ref="A9:R9"/>
    <mergeCell ref="S8:T8"/>
    <mergeCell ref="S9:T9"/>
  </mergeCells>
  <printOptions horizontalCentered="1"/>
  <pageMargins left="0.19685039370078741" right="0" top="0.51" bottom="0.48" header="0.51181102362204722" footer="0.51181102362204722"/>
  <pageSetup paperSize="9" scale="55"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showGridLines="0" tabSelected="1" workbookViewId="0">
      <selection activeCell="B20" sqref="B20:E20"/>
    </sheetView>
  </sheetViews>
  <sheetFormatPr baseColWidth="10" defaultRowHeight="10.199999999999999" x14ac:dyDescent="0.25"/>
  <cols>
    <col min="1" max="1" width="7.77734375" style="3" customWidth="1"/>
    <col min="2" max="5" width="18.77734375" style="3" customWidth="1"/>
    <col min="6" max="6" width="5.33203125" style="3" customWidth="1"/>
    <col min="7" max="7" width="18.77734375" style="3" customWidth="1"/>
    <col min="8" max="8" width="5.33203125" style="3" customWidth="1"/>
    <col min="9" max="16384" width="11.5546875" style="3"/>
  </cols>
  <sheetData>
    <row r="1" spans="1:8" ht="13.2" x14ac:dyDescent="0.25">
      <c r="A1" s="436" t="s">
        <v>1086</v>
      </c>
      <c r="B1" s="437"/>
      <c r="C1" s="437"/>
      <c r="D1" s="437"/>
      <c r="E1" s="437"/>
      <c r="F1" s="438"/>
      <c r="G1" s="439" t="s">
        <v>1075</v>
      </c>
      <c r="H1" s="438"/>
    </row>
    <row r="2" spans="1:8" ht="13.2" x14ac:dyDescent="0.25">
      <c r="A2" s="436" t="s">
        <v>1085</v>
      </c>
      <c r="B2" s="437"/>
      <c r="C2" s="437"/>
      <c r="D2" s="437"/>
      <c r="E2" s="437"/>
      <c r="F2" s="438"/>
      <c r="G2" s="439">
        <v>2</v>
      </c>
      <c r="H2" s="438"/>
    </row>
    <row r="3" spans="1:8" x14ac:dyDescent="0.25">
      <c r="A3" s="147"/>
      <c r="B3" s="147"/>
      <c r="C3" s="147"/>
      <c r="D3" s="147"/>
      <c r="E3" s="147"/>
      <c r="F3" s="147"/>
      <c r="G3" s="147"/>
      <c r="H3" s="147"/>
    </row>
    <row r="4" spans="1:8" x14ac:dyDescent="0.25">
      <c r="A4" s="147"/>
      <c r="B4" s="147"/>
      <c r="C4" s="147"/>
      <c r="D4" s="147"/>
      <c r="E4" s="147"/>
      <c r="F4" s="147"/>
      <c r="G4" s="147"/>
      <c r="H4" s="147"/>
    </row>
    <row r="5" spans="1:8" ht="13.2" x14ac:dyDescent="0.25">
      <c r="A5" s="147"/>
      <c r="B5" s="147"/>
      <c r="C5" s="48" t="s">
        <v>875</v>
      </c>
      <c r="D5" s="48" t="s">
        <v>1103</v>
      </c>
      <c r="E5" s="424" t="s">
        <v>1102</v>
      </c>
      <c r="F5" s="440"/>
      <c r="G5" s="424" t="s">
        <v>1101</v>
      </c>
      <c r="H5" s="440"/>
    </row>
    <row r="6" spans="1:8" ht="13.2" x14ac:dyDescent="0.25">
      <c r="A6" s="147"/>
      <c r="B6" s="147"/>
      <c r="C6" s="82"/>
      <c r="D6" s="82"/>
      <c r="E6" s="441" t="s">
        <v>1100</v>
      </c>
      <c r="F6" s="442"/>
      <c r="G6" s="441" t="s">
        <v>1099</v>
      </c>
      <c r="H6" s="442"/>
    </row>
    <row r="7" spans="1:8" ht="13.2" x14ac:dyDescent="0.25">
      <c r="A7" s="418" t="s">
        <v>1059</v>
      </c>
      <c r="B7" s="419"/>
      <c r="C7" s="58">
        <v>3109103564.8000002</v>
      </c>
      <c r="D7" s="58">
        <v>3425090096.25</v>
      </c>
      <c r="E7" s="232">
        <v>0</v>
      </c>
      <c r="F7" s="236">
        <v>0</v>
      </c>
      <c r="G7" s="232">
        <v>0</v>
      </c>
      <c r="H7" s="236">
        <v>0</v>
      </c>
    </row>
    <row r="8" spans="1:8" ht="13.2" x14ac:dyDescent="0.25">
      <c r="A8" s="418" t="s">
        <v>1098</v>
      </c>
      <c r="B8" s="419"/>
      <c r="C8" s="148">
        <v>1333396214.0799999</v>
      </c>
      <c r="D8" s="148">
        <v>1485122779.5999999</v>
      </c>
      <c r="E8" s="148">
        <v>-355379479.05000001</v>
      </c>
      <c r="F8" s="234" t="s">
        <v>1302</v>
      </c>
      <c r="G8" s="148">
        <f>D8-C8+E8</f>
        <v>-203652913.53000003</v>
      </c>
      <c r="H8" s="234" t="s">
        <v>206</v>
      </c>
    </row>
    <row r="9" spans="1:8" ht="13.2" x14ac:dyDescent="0.25">
      <c r="A9" s="418" t="s">
        <v>1097</v>
      </c>
      <c r="B9" s="419"/>
      <c r="C9" s="233">
        <v>0</v>
      </c>
      <c r="D9" s="148">
        <v>341832965.94999999</v>
      </c>
      <c r="E9" s="232">
        <v>0</v>
      </c>
      <c r="F9" s="231">
        <v>0</v>
      </c>
      <c r="G9" s="232">
        <v>0</v>
      </c>
      <c r="H9" s="235">
        <v>0</v>
      </c>
    </row>
    <row r="10" spans="1:8" ht="13.2" x14ac:dyDescent="0.25">
      <c r="A10" s="418" t="s">
        <v>1096</v>
      </c>
      <c r="B10" s="419"/>
      <c r="C10" s="148">
        <v>1775707350.72</v>
      </c>
      <c r="D10" s="148">
        <v>1939967316.6500001</v>
      </c>
      <c r="E10" s="148">
        <v>45121416.340000004</v>
      </c>
      <c r="F10" s="234" t="s">
        <v>1095</v>
      </c>
      <c r="G10" s="148">
        <f>D10-C10+E10</f>
        <v>209381382.27000007</v>
      </c>
      <c r="H10" s="234" t="s">
        <v>206</v>
      </c>
    </row>
    <row r="11" spans="1:8" ht="13.2" x14ac:dyDescent="0.25">
      <c r="A11" s="418" t="s">
        <v>1094</v>
      </c>
      <c r="B11" s="419"/>
      <c r="C11" s="233">
        <v>0</v>
      </c>
      <c r="D11" s="233">
        <v>0</v>
      </c>
      <c r="E11" s="232">
        <v>0</v>
      </c>
      <c r="F11" s="231">
        <v>0</v>
      </c>
      <c r="G11" s="148">
        <f>+G10+G8</f>
        <v>5728468.7400000393</v>
      </c>
      <c r="H11" s="230">
        <v>0</v>
      </c>
    </row>
    <row r="12" spans="1:8" x14ac:dyDescent="0.25">
      <c r="A12" s="67" t="s">
        <v>1304</v>
      </c>
    </row>
    <row r="13" spans="1:8" x14ac:dyDescent="0.25">
      <c r="A13" s="67" t="s">
        <v>1303</v>
      </c>
    </row>
    <row r="14" spans="1:8" x14ac:dyDescent="0.25">
      <c r="A14" s="67"/>
    </row>
    <row r="16" spans="1:8" ht="13.2" x14ac:dyDescent="0.25">
      <c r="A16" s="422" t="s">
        <v>1093</v>
      </c>
      <c r="B16" s="423"/>
      <c r="C16" s="423"/>
      <c r="D16" s="423"/>
      <c r="E16" s="423"/>
      <c r="F16" s="423"/>
      <c r="G16" s="423"/>
      <c r="H16" s="423"/>
    </row>
    <row r="17" spans="1:8" x14ac:dyDescent="0.25">
      <c r="A17" s="57" t="s">
        <v>1072</v>
      </c>
      <c r="B17" s="424" t="s">
        <v>12</v>
      </c>
      <c r="C17" s="425"/>
      <c r="D17" s="425"/>
      <c r="E17" s="425"/>
      <c r="F17" s="427" t="s">
        <v>1092</v>
      </c>
      <c r="G17" s="428"/>
      <c r="H17" s="428"/>
    </row>
    <row r="18" spans="1:8" x14ac:dyDescent="0.25">
      <c r="A18" s="155" t="s">
        <v>1091</v>
      </c>
      <c r="B18" s="426"/>
      <c r="C18" s="426"/>
      <c r="D18" s="426"/>
      <c r="E18" s="426"/>
      <c r="F18" s="429"/>
      <c r="G18" s="429"/>
      <c r="H18" s="429"/>
    </row>
    <row r="19" spans="1:8" ht="13.2" x14ac:dyDescent="0.25">
      <c r="A19" s="432" t="s">
        <v>1069</v>
      </c>
      <c r="B19" s="433"/>
      <c r="C19" s="433"/>
      <c r="D19" s="433"/>
      <c r="E19" s="433"/>
      <c r="F19" s="221" t="s">
        <v>1090</v>
      </c>
      <c r="G19" s="443">
        <v>14520676.279999999</v>
      </c>
      <c r="H19" s="444"/>
    </row>
    <row r="20" spans="1:8" ht="13.2" x14ac:dyDescent="0.25">
      <c r="A20" s="28" t="s">
        <v>211</v>
      </c>
      <c r="B20" s="420" t="s">
        <v>863</v>
      </c>
      <c r="C20" s="420"/>
      <c r="D20" s="420"/>
      <c r="E20" s="421"/>
      <c r="F20" s="229"/>
      <c r="G20" s="430">
        <v>2681207.38</v>
      </c>
      <c r="H20" s="431"/>
    </row>
    <row r="21" spans="1:8" ht="13.2" x14ac:dyDescent="0.25">
      <c r="A21" s="28" t="s">
        <v>210</v>
      </c>
      <c r="B21" s="420" t="s">
        <v>861</v>
      </c>
      <c r="C21" s="420"/>
      <c r="D21" s="420"/>
      <c r="E21" s="421"/>
      <c r="F21" s="229"/>
      <c r="G21" s="430">
        <v>160594.71</v>
      </c>
      <c r="H21" s="431"/>
    </row>
    <row r="22" spans="1:8" ht="13.2" x14ac:dyDescent="0.25">
      <c r="A22" s="28" t="s">
        <v>209</v>
      </c>
      <c r="B22" s="420" t="s">
        <v>859</v>
      </c>
      <c r="C22" s="420"/>
      <c r="D22" s="420"/>
      <c r="E22" s="421"/>
      <c r="F22" s="229"/>
      <c r="G22" s="430">
        <v>3911225.99</v>
      </c>
      <c r="H22" s="431"/>
    </row>
    <row r="23" spans="1:8" ht="13.2" x14ac:dyDescent="0.25">
      <c r="A23" s="28" t="s">
        <v>208</v>
      </c>
      <c r="B23" s="420" t="s">
        <v>857</v>
      </c>
      <c r="C23" s="420"/>
      <c r="D23" s="420"/>
      <c r="E23" s="421"/>
      <c r="F23" s="229"/>
      <c r="G23" s="430">
        <v>1767648.2</v>
      </c>
      <c r="H23" s="431"/>
    </row>
    <row r="24" spans="1:8" ht="13.2" x14ac:dyDescent="0.25">
      <c r="A24" s="31" t="s">
        <v>134</v>
      </c>
      <c r="B24" s="445" t="s">
        <v>173</v>
      </c>
      <c r="C24" s="445"/>
      <c r="D24" s="445"/>
      <c r="E24" s="446"/>
      <c r="F24" s="228"/>
      <c r="G24" s="447">
        <v>6000000</v>
      </c>
      <c r="H24" s="448"/>
    </row>
    <row r="25" spans="1:8" ht="13.2" x14ac:dyDescent="0.25">
      <c r="A25" s="432" t="s">
        <v>1067</v>
      </c>
      <c r="B25" s="433"/>
      <c r="C25" s="433"/>
      <c r="D25" s="433"/>
      <c r="E25" s="433"/>
      <c r="F25" s="221" t="s">
        <v>1089</v>
      </c>
      <c r="G25" s="443">
        <v>22305830.920000002</v>
      </c>
      <c r="H25" s="444"/>
    </row>
    <row r="26" spans="1:8" ht="13.2" x14ac:dyDescent="0.25">
      <c r="A26" s="28" t="s">
        <v>205</v>
      </c>
      <c r="B26" s="420" t="s">
        <v>761</v>
      </c>
      <c r="C26" s="420"/>
      <c r="D26" s="420"/>
      <c r="E26" s="421"/>
      <c r="F26" s="229"/>
      <c r="G26" s="430">
        <v>10178208.74</v>
      </c>
      <c r="H26" s="431"/>
    </row>
    <row r="27" spans="1:8" ht="13.2" x14ac:dyDescent="0.25">
      <c r="A27" s="28" t="s">
        <v>204</v>
      </c>
      <c r="B27" s="420" t="s">
        <v>760</v>
      </c>
      <c r="C27" s="420"/>
      <c r="D27" s="420"/>
      <c r="E27" s="421"/>
      <c r="F27" s="229"/>
      <c r="G27" s="430">
        <v>63827.62</v>
      </c>
      <c r="H27" s="431"/>
    </row>
    <row r="28" spans="1:8" ht="13.2" x14ac:dyDescent="0.25">
      <c r="A28" s="28" t="s">
        <v>203</v>
      </c>
      <c r="B28" s="420" t="s">
        <v>757</v>
      </c>
      <c r="C28" s="420"/>
      <c r="D28" s="420"/>
      <c r="E28" s="421"/>
      <c r="F28" s="229"/>
      <c r="G28" s="430">
        <v>4540733.9000000004</v>
      </c>
      <c r="H28" s="431"/>
    </row>
    <row r="29" spans="1:8" ht="13.2" x14ac:dyDescent="0.25">
      <c r="A29" s="28" t="s">
        <v>756</v>
      </c>
      <c r="B29" s="420" t="s">
        <v>755</v>
      </c>
      <c r="C29" s="420"/>
      <c r="D29" s="420"/>
      <c r="E29" s="421"/>
      <c r="F29" s="229"/>
      <c r="G29" s="430">
        <v>2414.21</v>
      </c>
      <c r="H29" s="431"/>
    </row>
    <row r="30" spans="1:8" ht="13.2" x14ac:dyDescent="0.25">
      <c r="A30" s="31" t="s">
        <v>201</v>
      </c>
      <c r="B30" s="445" t="s">
        <v>780</v>
      </c>
      <c r="C30" s="445"/>
      <c r="D30" s="445"/>
      <c r="E30" s="446"/>
      <c r="F30" s="228"/>
      <c r="G30" s="447">
        <v>7520646.4500000002</v>
      </c>
      <c r="H30" s="448"/>
    </row>
    <row r="31" spans="1:8" ht="49.95" customHeight="1" x14ac:dyDescent="0.25">
      <c r="A31" s="434" t="s">
        <v>1088</v>
      </c>
      <c r="B31" s="434"/>
      <c r="C31" s="434"/>
      <c r="D31" s="434"/>
      <c r="E31" s="434"/>
      <c r="F31" s="434"/>
    </row>
    <row r="32" spans="1:8" x14ac:dyDescent="0.25">
      <c r="A32" s="435" t="s">
        <v>1087</v>
      </c>
      <c r="B32" s="435"/>
      <c r="C32" s="435"/>
      <c r="D32" s="435"/>
      <c r="E32" s="435"/>
      <c r="F32" s="435"/>
    </row>
  </sheetData>
  <mergeCells count="42">
    <mergeCell ref="B26:E26"/>
    <mergeCell ref="G26:H26"/>
    <mergeCell ref="A25:E25"/>
    <mergeCell ref="G25:H25"/>
    <mergeCell ref="B30:E30"/>
    <mergeCell ref="G30:H30"/>
    <mergeCell ref="B29:E29"/>
    <mergeCell ref="G29:H29"/>
    <mergeCell ref="B28:E28"/>
    <mergeCell ref="G28:H28"/>
    <mergeCell ref="A31:F31"/>
    <mergeCell ref="A32:F32"/>
    <mergeCell ref="A1:F1"/>
    <mergeCell ref="A2:F2"/>
    <mergeCell ref="G1:H1"/>
    <mergeCell ref="G2:H2"/>
    <mergeCell ref="A7:B7"/>
    <mergeCell ref="G5:H5"/>
    <mergeCell ref="E5:F5"/>
    <mergeCell ref="G6:H6"/>
    <mergeCell ref="E6:F6"/>
    <mergeCell ref="G19:H19"/>
    <mergeCell ref="B24:E24"/>
    <mergeCell ref="G24:H24"/>
    <mergeCell ref="B23:E23"/>
    <mergeCell ref="G23:H23"/>
    <mergeCell ref="A8:B8"/>
    <mergeCell ref="A9:B9"/>
    <mergeCell ref="A10:B10"/>
    <mergeCell ref="A11:B11"/>
    <mergeCell ref="B27:E27"/>
    <mergeCell ref="A16:H16"/>
    <mergeCell ref="B17:E18"/>
    <mergeCell ref="F17:H18"/>
    <mergeCell ref="B22:E22"/>
    <mergeCell ref="G22:H22"/>
    <mergeCell ref="B21:E21"/>
    <mergeCell ref="G21:H21"/>
    <mergeCell ref="B20:E20"/>
    <mergeCell ref="G20:H20"/>
    <mergeCell ref="A19:E19"/>
    <mergeCell ref="G27:H27"/>
  </mergeCells>
  <printOptions horizontalCentered="1" verticalCentered="1"/>
  <pageMargins left="0.39370078740157483" right="0.39370078740157483" top="0.39370078740157483" bottom="0.39370078740157483" header="0.19685039370078741" footer="0.19685039370078741"/>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election sqref="A1:G1"/>
    </sheetView>
  </sheetViews>
  <sheetFormatPr baseColWidth="10" defaultRowHeight="10.199999999999999" x14ac:dyDescent="0.25"/>
  <cols>
    <col min="1" max="1" width="7.77734375" style="3" customWidth="1"/>
    <col min="2" max="2" width="5.77734375" style="3" customWidth="1"/>
    <col min="3" max="3" width="20.77734375" style="3" customWidth="1"/>
    <col min="4" max="4" width="5.77734375" style="3" customWidth="1"/>
    <col min="5" max="8" width="20.77734375" style="3" customWidth="1"/>
    <col min="9" max="16384" width="11.5546875" style="3"/>
  </cols>
  <sheetData>
    <row r="1" spans="1:8" ht="13.2" x14ac:dyDescent="0.25">
      <c r="A1" s="449" t="s">
        <v>1086</v>
      </c>
      <c r="B1" s="450"/>
      <c r="C1" s="450"/>
      <c r="D1" s="450"/>
      <c r="E1" s="450"/>
      <c r="F1" s="450"/>
      <c r="G1" s="450"/>
      <c r="H1" s="45" t="s">
        <v>1075</v>
      </c>
    </row>
    <row r="2" spans="1:8" ht="13.2" x14ac:dyDescent="0.25">
      <c r="A2" s="449" t="s">
        <v>1085</v>
      </c>
      <c r="B2" s="450"/>
      <c r="C2" s="450"/>
      <c r="D2" s="450"/>
      <c r="E2" s="450"/>
      <c r="F2" s="450"/>
      <c r="G2" s="450"/>
      <c r="H2" s="45">
        <v>2</v>
      </c>
    </row>
    <row r="3" spans="1:8" x14ac:dyDescent="0.25">
      <c r="A3" s="55"/>
      <c r="B3" s="55"/>
      <c r="C3" s="55"/>
      <c r="D3" s="55"/>
      <c r="E3" s="55"/>
      <c r="F3" s="55"/>
      <c r="G3" s="55"/>
      <c r="H3" s="55"/>
    </row>
    <row r="4" spans="1:8" x14ac:dyDescent="0.25">
      <c r="A4" s="55"/>
      <c r="B4" s="55"/>
      <c r="C4" s="55"/>
      <c r="D4" s="55"/>
      <c r="E4" s="55"/>
      <c r="F4" s="55"/>
      <c r="G4" s="55"/>
      <c r="H4" s="55"/>
    </row>
    <row r="5" spans="1:8" ht="13.2" x14ac:dyDescent="0.25">
      <c r="A5" s="55"/>
      <c r="B5" s="451" t="s">
        <v>1084</v>
      </c>
      <c r="C5" s="450"/>
      <c r="D5" s="450"/>
      <c r="E5" s="450"/>
      <c r="F5" s="450"/>
      <c r="G5" s="451" t="s">
        <v>1083</v>
      </c>
      <c r="H5" s="450"/>
    </row>
    <row r="6" spans="1:8" ht="13.2" x14ac:dyDescent="0.25">
      <c r="A6" s="55"/>
      <c r="B6" s="452" t="s">
        <v>1082</v>
      </c>
      <c r="C6" s="453"/>
      <c r="D6" s="452" t="s">
        <v>1081</v>
      </c>
      <c r="E6" s="453"/>
      <c r="F6" s="44" t="s">
        <v>1080</v>
      </c>
      <c r="G6" s="44" t="s">
        <v>1079</v>
      </c>
      <c r="H6" s="44" t="s">
        <v>1078</v>
      </c>
    </row>
    <row r="7" spans="1:8" x14ac:dyDescent="0.25">
      <c r="B7" s="227" t="s">
        <v>1077</v>
      </c>
      <c r="C7" s="226">
        <v>36826507.200000003</v>
      </c>
      <c r="D7" s="227" t="s">
        <v>1076</v>
      </c>
      <c r="E7" s="226">
        <v>36800000</v>
      </c>
      <c r="F7" s="148">
        <f>E7-C7</f>
        <v>-26507.20000000298</v>
      </c>
      <c r="G7" s="148">
        <f>IF($G$8+$G$9&gt;-($H$8+$H$9),$G$8+$G$9+$H$8+$H$9,0)</f>
        <v>5701961.5400000513</v>
      </c>
      <c r="H7" s="148">
        <f>IF($G$8+$G$9&lt;-($H$8+$H$9),$G$8+$G$9+$H$8+$H$9,0)</f>
        <v>0</v>
      </c>
    </row>
    <row r="8" spans="1:8" x14ac:dyDescent="0.25">
      <c r="B8" s="225" t="s">
        <v>1075</v>
      </c>
      <c r="C8" s="224">
        <v>14520676.279999999</v>
      </c>
      <c r="D8" s="225" t="s">
        <v>721</v>
      </c>
      <c r="E8" s="224">
        <v>36800000</v>
      </c>
      <c r="F8" s="77">
        <f>E8-C8</f>
        <v>22279323.719999999</v>
      </c>
      <c r="G8" s="77">
        <f>IF(pageca714!$G$8+$F$8&gt;0,pageca714!$G$8+$F$8,0)</f>
        <v>0</v>
      </c>
      <c r="H8" s="77">
        <f>IF(pageca714!$G$8+$F$8&lt;0,pageca714!$G$8+$F$8,0)</f>
        <v>-181373589.81000003</v>
      </c>
    </row>
    <row r="9" spans="1:8" x14ac:dyDescent="0.25">
      <c r="B9" s="223" t="s">
        <v>947</v>
      </c>
      <c r="C9" s="222">
        <v>22305830.920000002</v>
      </c>
      <c r="D9" s="223" t="s">
        <v>145</v>
      </c>
      <c r="E9" s="222">
        <v>0</v>
      </c>
      <c r="F9" s="58">
        <f>E9-C9</f>
        <v>-22305830.920000002</v>
      </c>
      <c r="G9" s="58">
        <f>IF(pageca714!$G$10+$F$9&gt;0,pageca714!$G$10+$F$9,0)</f>
        <v>187075551.35000008</v>
      </c>
      <c r="H9" s="58">
        <f>IF(pageca714!$G$10+$F$9&lt;0,pageca714!$G$10+$F$9,0)</f>
        <v>0</v>
      </c>
    </row>
    <row r="10" spans="1:8" ht="7.95" customHeight="1" x14ac:dyDescent="0.25">
      <c r="B10" s="43" t="s">
        <v>1074</v>
      </c>
    </row>
    <row r="12" spans="1:8" ht="13.2" x14ac:dyDescent="0.25">
      <c r="A12" s="422" t="s">
        <v>1073</v>
      </c>
      <c r="B12" s="423"/>
      <c r="C12" s="423"/>
      <c r="D12" s="423"/>
      <c r="E12" s="423"/>
      <c r="F12" s="423"/>
      <c r="G12" s="423"/>
      <c r="H12" s="423"/>
    </row>
    <row r="13" spans="1:8" x14ac:dyDescent="0.25">
      <c r="A13" s="57" t="s">
        <v>1072</v>
      </c>
      <c r="B13" s="424" t="s">
        <v>12</v>
      </c>
      <c r="C13" s="425"/>
      <c r="D13" s="425"/>
      <c r="E13" s="425"/>
      <c r="F13" s="425"/>
      <c r="G13" s="424" t="s">
        <v>1071</v>
      </c>
      <c r="H13" s="425"/>
    </row>
    <row r="14" spans="1:8" x14ac:dyDescent="0.25">
      <c r="A14" s="155" t="s">
        <v>1070</v>
      </c>
      <c r="B14" s="426"/>
      <c r="C14" s="426"/>
      <c r="D14" s="426"/>
      <c r="E14" s="426"/>
      <c r="F14" s="426"/>
      <c r="G14" s="426"/>
      <c r="H14" s="426"/>
    </row>
    <row r="15" spans="1:8" ht="13.2" x14ac:dyDescent="0.25">
      <c r="A15" s="432" t="s">
        <v>1069</v>
      </c>
      <c r="B15" s="433"/>
      <c r="C15" s="433"/>
      <c r="D15" s="433"/>
      <c r="E15" s="433"/>
      <c r="F15" s="433"/>
      <c r="G15" s="221" t="s">
        <v>1068</v>
      </c>
      <c r="H15" s="219">
        <v>36800000</v>
      </c>
    </row>
    <row r="16" spans="1:8" x14ac:dyDescent="0.25">
      <c r="A16" s="31" t="s">
        <v>188</v>
      </c>
      <c r="B16" s="445" t="s">
        <v>827</v>
      </c>
      <c r="C16" s="445"/>
      <c r="D16" s="445"/>
      <c r="E16" s="445"/>
      <c r="F16" s="445"/>
      <c r="G16" s="64"/>
      <c r="H16" s="220">
        <v>36800000</v>
      </c>
    </row>
    <row r="17" spans="1:8" ht="13.2" x14ac:dyDescent="0.25">
      <c r="A17" s="432" t="s">
        <v>1067</v>
      </c>
      <c r="B17" s="433"/>
      <c r="C17" s="433"/>
      <c r="D17" s="433"/>
      <c r="E17" s="433"/>
      <c r="F17" s="433"/>
      <c r="G17" s="50" t="s">
        <v>1066</v>
      </c>
      <c r="H17" s="219">
        <v>0</v>
      </c>
    </row>
    <row r="18" spans="1:8" ht="7.95" customHeight="1" x14ac:dyDescent="0.25">
      <c r="A18" s="218" t="s">
        <v>1065</v>
      </c>
    </row>
  </sheetData>
  <mergeCells count="12">
    <mergeCell ref="A17:F17"/>
    <mergeCell ref="B16:F16"/>
    <mergeCell ref="A15:F15"/>
    <mergeCell ref="A1:G1"/>
    <mergeCell ref="A2:G2"/>
    <mergeCell ref="B5:F5"/>
    <mergeCell ref="G5:H5"/>
    <mergeCell ref="B13:F14"/>
    <mergeCell ref="G13:H14"/>
    <mergeCell ref="A12:H12"/>
    <mergeCell ref="B6:C6"/>
    <mergeCell ref="D6:E6"/>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heetViews>
  <sheetFormatPr baseColWidth="10" defaultRowHeight="13.2" x14ac:dyDescent="0.25"/>
  <sheetData>
    <row r="1" spans="1:1" x14ac:dyDescent="0.25">
      <c r="A1" s="316" t="s">
        <v>1280</v>
      </c>
    </row>
  </sheetData>
  <printOptions horizontalCentered="1" verticalCentered="1"/>
  <pageMargins left="0.70866141732283472" right="0.70866141732283472" top="0.74803149606299213" bottom="0.74803149606299213" header="0.31496062992125984" footer="0.31496062992125984"/>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election activeCell="A25" sqref="A25:F25"/>
    </sheetView>
  </sheetViews>
  <sheetFormatPr baseColWidth="10" defaultRowHeight="11.4" x14ac:dyDescent="0.25"/>
  <cols>
    <col min="1" max="1" width="39.44140625" style="209" bestFit="1" customWidth="1"/>
    <col min="2" max="5" width="16.77734375" style="209" customWidth="1"/>
    <col min="6" max="16384" width="11.5546875" style="209"/>
  </cols>
  <sheetData>
    <row r="1" spans="1:5" ht="13.2" x14ac:dyDescent="0.25">
      <c r="A1" s="464" t="s">
        <v>1003</v>
      </c>
      <c r="B1" s="450"/>
      <c r="C1" s="450"/>
      <c r="D1" s="450"/>
      <c r="E1" s="217" t="s">
        <v>947</v>
      </c>
    </row>
    <row r="2" spans="1:5" ht="13.2" x14ac:dyDescent="0.25">
      <c r="A2" s="464" t="s">
        <v>1064</v>
      </c>
      <c r="B2" s="450"/>
      <c r="C2" s="450"/>
      <c r="D2" s="450"/>
      <c r="E2" s="217"/>
    </row>
    <row r="3" spans="1:5" ht="13.2" x14ac:dyDescent="0.25">
      <c r="A3" s="216"/>
      <c r="B3" s="215"/>
      <c r="C3" s="215"/>
      <c r="D3" s="215"/>
      <c r="E3" s="214"/>
    </row>
    <row r="5" spans="1:5" ht="13.2" x14ac:dyDescent="0.25">
      <c r="A5" s="459" t="s">
        <v>1059</v>
      </c>
      <c r="B5" s="423"/>
      <c r="C5" s="423"/>
      <c r="D5" s="423"/>
      <c r="E5" s="423"/>
    </row>
    <row r="7" spans="1:5" ht="13.2" x14ac:dyDescent="0.25">
      <c r="B7" s="462" t="s">
        <v>1063</v>
      </c>
      <c r="C7" s="463"/>
      <c r="D7" s="462" t="s">
        <v>1062</v>
      </c>
      <c r="E7" s="463"/>
    </row>
    <row r="8" spans="1:5" ht="13.2" x14ac:dyDescent="0.25">
      <c r="A8" s="212" t="s">
        <v>1061</v>
      </c>
      <c r="B8" s="457">
        <v>1333396214.0799999</v>
      </c>
      <c r="C8" s="458"/>
      <c r="D8" s="457">
        <v>1485122779.5999999</v>
      </c>
      <c r="E8" s="458"/>
    </row>
    <row r="9" spans="1:5" ht="13.2" x14ac:dyDescent="0.25">
      <c r="A9" s="212" t="s">
        <v>1060</v>
      </c>
      <c r="B9" s="457">
        <v>1775707350.72</v>
      </c>
      <c r="C9" s="458"/>
      <c r="D9" s="457">
        <v>1939967316.6500001</v>
      </c>
      <c r="E9" s="458"/>
    </row>
    <row r="10" spans="1:5" ht="13.2" x14ac:dyDescent="0.25">
      <c r="A10" s="212" t="s">
        <v>1059</v>
      </c>
      <c r="B10" s="457">
        <f>B9+B8</f>
        <v>3109103564.8000002</v>
      </c>
      <c r="C10" s="458"/>
      <c r="D10" s="457">
        <f>D9+D8</f>
        <v>3425090096.25</v>
      </c>
      <c r="E10" s="458"/>
    </row>
    <row r="12" spans="1:5" ht="13.2" x14ac:dyDescent="0.25">
      <c r="A12" s="459" t="s">
        <v>1058</v>
      </c>
      <c r="B12" s="423"/>
      <c r="C12" s="423"/>
      <c r="D12" s="423"/>
      <c r="E12" s="423"/>
    </row>
    <row r="14" spans="1:5" ht="13.2" x14ac:dyDescent="0.25">
      <c r="B14" s="462" t="s">
        <v>1057</v>
      </c>
      <c r="C14" s="463"/>
      <c r="D14" s="462" t="s">
        <v>1056</v>
      </c>
      <c r="E14" s="463"/>
    </row>
    <row r="15" spans="1:5" ht="12" x14ac:dyDescent="0.25">
      <c r="B15" s="213" t="s">
        <v>1055</v>
      </c>
      <c r="C15" s="213" t="s">
        <v>1053</v>
      </c>
      <c r="D15" s="213" t="s">
        <v>1054</v>
      </c>
      <c r="E15" s="213" t="s">
        <v>1053</v>
      </c>
    </row>
    <row r="16" spans="1:5" ht="12" x14ac:dyDescent="0.25">
      <c r="A16" s="212" t="s">
        <v>836</v>
      </c>
      <c r="B16" s="211">
        <v>847817187.25</v>
      </c>
      <c r="C16" s="211">
        <v>485579026.82999998</v>
      </c>
      <c r="D16" s="211">
        <v>984338057.88999999</v>
      </c>
      <c r="E16" s="211">
        <v>500784721.70999998</v>
      </c>
    </row>
    <row r="17" spans="1:6" ht="12" x14ac:dyDescent="0.25">
      <c r="A17" s="212" t="s">
        <v>1052</v>
      </c>
      <c r="B17" s="211">
        <v>1478923570.3599999</v>
      </c>
      <c r="C17" s="211">
        <v>296783780.36000001</v>
      </c>
      <c r="D17" s="211">
        <v>1658389231.1700001</v>
      </c>
      <c r="E17" s="211">
        <v>281578085.48000002</v>
      </c>
    </row>
    <row r="18" spans="1:6" ht="12" x14ac:dyDescent="0.25">
      <c r="A18" s="212" t="s">
        <v>1051</v>
      </c>
      <c r="B18" s="211">
        <f>B17+B16</f>
        <v>2326740757.6099997</v>
      </c>
      <c r="C18" s="211">
        <f>C17+C16</f>
        <v>782362807.19000006</v>
      </c>
      <c r="D18" s="211">
        <f>D17+D16</f>
        <v>2642727289.0599999</v>
      </c>
      <c r="E18" s="211">
        <f>E17+E16</f>
        <v>782362807.19000006</v>
      </c>
    </row>
    <row r="21" spans="1:6" ht="13.2" x14ac:dyDescent="0.25">
      <c r="A21" s="459" t="s">
        <v>1050</v>
      </c>
      <c r="B21" s="423"/>
      <c r="C21" s="423"/>
      <c r="D21" s="423"/>
      <c r="E21" s="423"/>
    </row>
    <row r="22" spans="1:6" ht="13.2" x14ac:dyDescent="0.25">
      <c r="B22" s="460" t="s">
        <v>1049</v>
      </c>
      <c r="C22" s="461"/>
      <c r="D22" s="460" t="s">
        <v>1048</v>
      </c>
      <c r="E22" s="461"/>
    </row>
    <row r="23" spans="1:6" ht="13.2" x14ac:dyDescent="0.25">
      <c r="A23" s="210" t="s">
        <v>1047</v>
      </c>
      <c r="B23" s="454">
        <v>355379479.05000001</v>
      </c>
      <c r="C23" s="455"/>
      <c r="D23" s="456">
        <v>45121416.340000004</v>
      </c>
      <c r="E23" s="455"/>
    </row>
    <row r="25" spans="1:6" ht="10.050000000000001" customHeight="1" x14ac:dyDescent="0.25">
      <c r="A25" s="43" t="s">
        <v>1046</v>
      </c>
      <c r="B25" s="43"/>
      <c r="C25" s="43"/>
      <c r="D25" s="43"/>
      <c r="E25" s="43"/>
      <c r="F25" s="43"/>
    </row>
  </sheetData>
  <mergeCells count="19">
    <mergeCell ref="D7:E7"/>
    <mergeCell ref="D14:E14"/>
    <mergeCell ref="B8:C8"/>
    <mergeCell ref="D8:E8"/>
    <mergeCell ref="A1:D1"/>
    <mergeCell ref="A2:D2"/>
    <mergeCell ref="A5:E5"/>
    <mergeCell ref="A12:E12"/>
    <mergeCell ref="B7:C7"/>
    <mergeCell ref="B23:C23"/>
    <mergeCell ref="D23:E23"/>
    <mergeCell ref="B10:C10"/>
    <mergeCell ref="B9:C9"/>
    <mergeCell ref="D9:E9"/>
    <mergeCell ref="D10:E10"/>
    <mergeCell ref="A21:E21"/>
    <mergeCell ref="B22:C22"/>
    <mergeCell ref="D22:E22"/>
    <mergeCell ref="B14:C14"/>
  </mergeCells>
  <printOptions horizontalCentered="1"/>
  <pageMargins left="0.39370078740157477" right="0.39370078740157477" top="0.39370078740157477" bottom="0.39370078740157477" header="0.19685039370078738" footer="0.19685039370078738"/>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heetViews>
  <sheetFormatPr baseColWidth="10" defaultRowHeight="13.2" x14ac:dyDescent="0.25"/>
  <sheetData>
    <row r="1" spans="1:1" x14ac:dyDescent="0.25">
      <c r="A1" s="317" t="s">
        <v>1281</v>
      </c>
    </row>
  </sheetData>
  <printOptions horizontalCentered="1" verticalCentered="1"/>
  <pageMargins left="0.70866141732283472" right="0.70866141732283472" top="0.74803149606299213" bottom="0.7480314960629921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32</vt:i4>
      </vt:variant>
      <vt:variant>
        <vt:lpstr>Plages nommées</vt:lpstr>
      </vt:variant>
      <vt:variant>
        <vt:i4>22</vt:i4>
      </vt:variant>
    </vt:vector>
  </HeadingPairs>
  <TitlesOfParts>
    <vt:vector size="54" baseType="lpstr">
      <vt:lpstr>Pageca711</vt:lpstr>
      <vt:lpstr>Pageca712</vt:lpstr>
      <vt:lpstr>Feuil1</vt:lpstr>
      <vt:lpstr>Pageca713</vt:lpstr>
      <vt:lpstr>pageca714</vt:lpstr>
      <vt:lpstr>pageca715</vt:lpstr>
      <vt:lpstr>Feuil2</vt:lpstr>
      <vt:lpstr>pageca716</vt:lpstr>
      <vt:lpstr>Feuil3</vt:lpstr>
      <vt:lpstr>pageca717</vt:lpstr>
      <vt:lpstr>pageca718</vt:lpstr>
      <vt:lpstr>Feuil4</vt:lpstr>
      <vt:lpstr>pageca719</vt:lpstr>
      <vt:lpstr>pageca7110</vt:lpstr>
      <vt:lpstr>Feuil5</vt:lpstr>
      <vt:lpstr>Pageca7111</vt:lpstr>
      <vt:lpstr>Feuil6</vt:lpstr>
      <vt:lpstr>pageca7112</vt:lpstr>
      <vt:lpstr>pageca7113</vt:lpstr>
      <vt:lpstr>pageca7115</vt:lpstr>
      <vt:lpstr>pageca7116</vt:lpstr>
      <vt:lpstr>pageca7117</vt:lpstr>
      <vt:lpstr>pageca7118</vt:lpstr>
      <vt:lpstr>pageca7119</vt:lpstr>
      <vt:lpstr>pageca7120</vt:lpstr>
      <vt:lpstr>Feuil7</vt:lpstr>
      <vt:lpstr>pageca7121</vt:lpstr>
      <vt:lpstr>pageca7122</vt:lpstr>
      <vt:lpstr>pageca7123</vt:lpstr>
      <vt:lpstr>pageca7124</vt:lpstr>
      <vt:lpstr>pageca7125</vt:lpstr>
      <vt:lpstr>pageca7126</vt:lpstr>
      <vt:lpstr>pageca7110!Impression_des_titres</vt:lpstr>
      <vt:lpstr>pageca7113!Impression_des_titres</vt:lpstr>
      <vt:lpstr>pageca7115!Impression_des_titres</vt:lpstr>
      <vt:lpstr>pageca7116!Impression_des_titres</vt:lpstr>
      <vt:lpstr>pageca7117!Impression_des_titres</vt:lpstr>
      <vt:lpstr>pageca7118!Impression_des_titres</vt:lpstr>
      <vt:lpstr>pageca7119!Impression_des_titres</vt:lpstr>
      <vt:lpstr>pageca7120!Impression_des_titres</vt:lpstr>
      <vt:lpstr>pageca7121!Impression_des_titres</vt:lpstr>
      <vt:lpstr>pageca7122!Impression_des_titres</vt:lpstr>
      <vt:lpstr>pageca7123!Impression_des_titres</vt:lpstr>
      <vt:lpstr>pageca7124!Impression_des_titres</vt:lpstr>
      <vt:lpstr>pageca7125!Impression_des_titres</vt:lpstr>
      <vt:lpstr>pageca7126!Impression_des_titres</vt:lpstr>
      <vt:lpstr>pageca714!Impression_des_titres</vt:lpstr>
      <vt:lpstr>pageca715!Impression_des_titres</vt:lpstr>
      <vt:lpstr>pageca716!Impression_des_titres</vt:lpstr>
      <vt:lpstr>pageca717!Impression_des_titres</vt:lpstr>
      <vt:lpstr>pageca718!Impression_des_titres</vt:lpstr>
      <vt:lpstr>pageca719!Impression_des_titres</vt:lpstr>
      <vt:lpstr>Pageca712!Zone_d_impression</vt:lpstr>
      <vt:lpstr>pageca714!Zone_d_impression</vt:lpstr>
    </vt:vector>
  </TitlesOfParts>
  <Company>CRPACA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TRIBOLO Laurence</dc:creator>
  <cp:lastModifiedBy>TRIBOLO Laurence</cp:lastModifiedBy>
  <cp:lastPrinted>2015-05-26T08:44:59Z</cp:lastPrinted>
  <dcterms:created xsi:type="dcterms:W3CDTF">2015-03-18T15:10:07Z</dcterms:created>
  <dcterms:modified xsi:type="dcterms:W3CDTF">2015-05-26T08:45:37Z</dcterms:modified>
</cp:coreProperties>
</file>